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56" windowWidth="10956" windowHeight="6552" firstSheet="2" activeTab="2"/>
  </bookViews>
  <sheets>
    <sheet name="вознаграждение опекуну" sheetId="1" r:id="rId1"/>
    <sheet name="содержание ребенка " sheetId="2" r:id="rId2"/>
    <sheet name="родплата" sheetId="3" r:id="rId3"/>
  </sheets>
  <definedNames>
    <definedName name="_xlnm.Print_Titles" localSheetId="2">'родплата'!$17:$20</definedName>
    <definedName name="_xlnm.Print_Area" localSheetId="2">'родплата'!$A$1:$O$72</definedName>
  </definedNames>
  <calcPr fullCalcOnLoad="1" fullPrecision="0"/>
</workbook>
</file>

<file path=xl/sharedStrings.xml><?xml version="1.0" encoding="utf-8"?>
<sst xmlns="http://schemas.openxmlformats.org/spreadsheetml/2006/main" count="245" uniqueCount="153">
  <si>
    <t xml:space="preserve">      Руководитель</t>
  </si>
  <si>
    <t xml:space="preserve">    __________   _____________________</t>
  </si>
  <si>
    <t>Исполнитель _________      _________________</t>
  </si>
  <si>
    <t xml:space="preserve">       (подпись)       (расшифровка подписи)</t>
  </si>
  <si>
    <t xml:space="preserve">      "___" ____________ _____ г. </t>
  </si>
  <si>
    <t xml:space="preserve">          Тел.</t>
  </si>
  <si>
    <t>2010 год в соответствии с утвержденным бюджетом (2011-2013 годы)*</t>
  </si>
  <si>
    <t>Методика расчета общего объема субвенции на выплату вознаграждения, причитающегося приемным родителям, и выплаты вознаграждения опекуну</t>
  </si>
  <si>
    <t>Количество месяцев</t>
  </si>
  <si>
    <t>Количество детей с ограниченными возможностями, принятых под опеку, чел.</t>
  </si>
  <si>
    <t>Размер вознаграждения опекуну, принявшему под опеку ребенка с ограниченными возможностями, установленный региональным законодательством, руб.</t>
  </si>
  <si>
    <t>Объем субвенции на выплату вознаграждения приемным родителям, тыс. руб.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</si>
  <si>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от 29 апреля 2009 года № 45-пд</t>
  </si>
  <si>
    <t xml:space="preserve">Приложение № </t>
  </si>
  <si>
    <t>Расчет субвенции бюджетам муниципальных районов и городских округов на выплату вознаграждения, причитающегося приемным родителям, и выплату вознаграждения опекуну</t>
  </si>
  <si>
    <t>* - форма заполняется по каждому году планируемого периода раздельно</t>
  </si>
  <si>
    <t>Расчет субвенции бюджетам муниципальных районов и городских округов на содержание детей в семьях опекунов и приемных семьях</t>
  </si>
  <si>
    <t>Примечание: при внесении изменений в действующие НПА, вносятся соответствующие изменения в форму</t>
  </si>
  <si>
    <t>Методика расчета общего объема субвенции на содержание детей в семьях опекунов и приемных семьях</t>
  </si>
  <si>
    <t>Размер ежемесячной выплаты на содержание детей дошкольного возраста, находящихся под опекой и в приемной семье, установленный региональным законодательством, руб.</t>
  </si>
  <si>
    <t>Численность детей дошкольного возраста, находящихся под опекой или в приемной семье, в районах Крайнего Севера и приравненных к ним областях, чел.</t>
  </si>
  <si>
    <t>Численность детей школьного возраста, находящихся под опекой или в приемной семье, в районах Крайнего Севера и приравненных к ним областях, чел.</t>
  </si>
  <si>
    <t>Размер ежемесячной выплаты на содержание детей школьного возраста, находящихся под опекой и в приемной семье, установленный региональным законодательством, руб.</t>
  </si>
  <si>
    <t>под опекой</t>
  </si>
  <si>
    <t>в приемной семье</t>
  </si>
  <si>
    <t>в том числе</t>
  </si>
  <si>
    <t>Наименование муниципальных районов и городских округов</t>
  </si>
  <si>
    <t xml:space="preserve">                                          (подпись)      (расшифровка подписи)</t>
  </si>
  <si>
    <t>Численность детей дошкольного возраста, находящихся под опекой или в приемной семье, (кроме районов Крайнего Севера и приравненных к ним областей), чел.</t>
  </si>
  <si>
    <t>Коэффициент районного регулирования (кроме районов Крайнего Севера и приравненных к ним областей)</t>
  </si>
  <si>
    <t>Коэффициент районного регулирования для районов Крайнего Севера и приравненных к ним областей</t>
  </si>
  <si>
    <t>Численность детей школьного возраста, находящихся под опекой или в приемной семье (кроме районов Крайнего Севера и приравненных к ним областей), чел.</t>
  </si>
  <si>
    <t xml:space="preserve">Справочно: исполнение расходов на отчетную дату, тыс. руб. </t>
  </si>
  <si>
    <t xml:space="preserve">                                                                                                      (подпись)          (расшифровка подписи)</t>
  </si>
  <si>
    <t xml:space="preserve">       (подпись)         (расшифровка подписи)</t>
  </si>
  <si>
    <t>Наименование расходного обязательства</t>
  </si>
  <si>
    <t>Код полномочия РС-А-3400</t>
  </si>
  <si>
    <t>Код расходного обязательства 02/1-004</t>
  </si>
  <si>
    <t>Статус: действующее</t>
  </si>
  <si>
    <t>Источник финансирования: краевой и федеральный бюджет</t>
  </si>
  <si>
    <t>Тип РО: публично-нормативное обязательство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</si>
  <si>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</si>
  <si>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</si>
  <si>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</si>
  <si>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Количество семей, принявших более 3 детей, ед.</t>
  </si>
  <si>
    <t>Размер ежемесячного вознаграждения, причитающегося приемным родителям, взявших на воспитание 2 детей, руб.</t>
  </si>
  <si>
    <t>Размер ежемесячного вознаграждения, причитающегося приемным родителям, взявших на воспитание 1 ребенка, руб</t>
  </si>
  <si>
    <t>Размер ежемесячного вознаграждения, причитающегося приемным родителям, взявших на воспитание 3 детей, руб.</t>
  </si>
  <si>
    <t>Итого вознаграждение приемному родителю по муниципальному району, тыс.рублей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</si>
  <si>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</si>
  <si>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</si>
  <si>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</si>
  <si>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</si>
  <si>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</si>
  <si>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</si>
  <si>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</si>
  <si>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</si>
  <si>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</si>
  <si>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</si>
  <si>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</si>
  <si>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</si>
  <si>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</si>
  <si>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</si>
  <si>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</si>
  <si>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</si>
  <si>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</si>
  <si>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</si>
  <si>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</si>
  <si>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</si>
  <si>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</si>
  <si>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</si>
  <si>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</si>
  <si>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</si>
  <si>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</si>
  <si>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</si>
  <si>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</si>
  <si>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</si>
  <si>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</si>
  <si>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</si>
  <si>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</si>
  <si>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"Агинское"</t>
  </si>
  <si>
    <t>Городской округ "Город Петровск-Забайкальский"</t>
  </si>
  <si>
    <t>Городской округ "Город Чита"</t>
  </si>
  <si>
    <t>Закрытое административно-территориальное образование  п.Горный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</si>
  <si>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</si>
  <si>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</si>
  <si>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3 детьми</t>
  </si>
  <si>
    <t>Размер ежемесячного вознаграждения, причитающегося приемным родителям, взявших на воспитание более 3 детей, руб (10 % от гр.11).</t>
  </si>
  <si>
    <t>Размер ежемесячного вознаграждения, причитающегося приемным родителям, взявших на воспитание детей, не достигших трехлетнего возраста, с органиченными возможностями или детей-инвалидов, тыс.рублей (50 % от гр.9-11).</t>
  </si>
  <si>
    <t>ВСЕГО</t>
  </si>
  <si>
    <t>Всего расходов,тыс. рублей (гр.17+ гр.21 + гр.22)</t>
  </si>
  <si>
    <t>Расходы на доставку и пересылку денежных средств получателям , тыс. рублей</t>
  </si>
  <si>
    <t>Главный распорядитель: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</si>
  <si>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Бюджетная классификация: 002 или 026)-1103-5201300-009-251</t>
  </si>
  <si>
    <t>Главный распорядитель: 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</si>
  <si>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Код полномочия: РС-А-3400</t>
  </si>
  <si>
    <t>Бюджетная классификация 002(026)-1103-5201300-009-251</t>
  </si>
  <si>
    <t>Итого вознаграждение приемному родителю по муниципальному району с учетом районного коэффициента и отчислений, тыс.рублей (гр.14*1,2 (1,3)*1,262)</t>
  </si>
  <si>
    <t>Объем субвенции  на выплату вознаграждения опекуну с учетом районного коэффициента и отчислений( гр.18* гр.19 * гр.20 * 1,2 (1,3)* 1,262), тыс. руб.</t>
  </si>
  <si>
    <t>Всего</t>
  </si>
  <si>
    <t>Объем субвенции на содержание детей дошкольного возраста, находящихся под опекой и  в приемной семье, тыс. рублей</t>
  </si>
  <si>
    <t>Оплата услуг банка, почтовые расходы, тыс. рублей</t>
  </si>
  <si>
    <t>Справочно: исполнение расходов на отчетную дату, тыс. рублей</t>
  </si>
  <si>
    <t>Всего расходов,тыс. рублей(гр.8 + гр.13 + гр.14)</t>
  </si>
  <si>
    <t xml:space="preserve">Объем субвенции на содержание детей школьного возраста, находящихся под опекой и  в приемной семье, тыс. рублей </t>
  </si>
  <si>
    <t>Объем субвенции на выплату компенсации на второго ребёнка, тыс.рублей</t>
  </si>
  <si>
    <t>Всего расходов, тыс. рублей (гр.16 + гр.17)</t>
  </si>
  <si>
    <t>Главный распорядитель</t>
  </si>
  <si>
    <t>Источник финансирования</t>
  </si>
  <si>
    <t>Статус РО</t>
  </si>
  <si>
    <t>Бюджетная классификация</t>
  </si>
  <si>
    <t>Государственная программа</t>
  </si>
  <si>
    <t>Тип БА (вид БА)</t>
  </si>
  <si>
    <t>Мероприятие</t>
  </si>
  <si>
    <t>Действующие</t>
  </si>
  <si>
    <t>Предоставление межбюджетных трансфертов</t>
  </si>
  <si>
    <t>очередной год*</t>
  </si>
  <si>
    <t>026-1004-1410271230-530</t>
  </si>
  <si>
    <t xml:space="preserve">Код полномочия </t>
  </si>
  <si>
    <t>Код РО</t>
  </si>
  <si>
    <t>Количество детей из малоимущих семей, посещающих муниципальные дошкольные образовательные учреждения, чел.</t>
  </si>
  <si>
    <t>Количество в малоимущих семьях первых детей, посещающих муниципальные дошкольные образовательные учреждения, чел.</t>
  </si>
  <si>
    <t>Количество в малоимущих семьях вторых детей, посещающих муниципальные дошкольные образовательные учреждения, чел.</t>
  </si>
  <si>
    <t>Количество в малоимущих семьях третьих и последующих детей, посещающих муниципальные дошкольные образовательные учреждения, чел.</t>
  </si>
  <si>
    <t>Объем субвенции для выплаты компенсации на первого ребенка, тыс.рублей</t>
  </si>
  <si>
    <t>Объем субвенции на выплату компенсации на третьего и последующих детей, тыс.рублей</t>
  </si>
  <si>
    <t>02/1-002</t>
  </si>
  <si>
    <t>Краевые средства</t>
  </si>
  <si>
    <t>Исполнитель</t>
  </si>
  <si>
    <t xml:space="preserve"> (подпись)</t>
  </si>
  <si>
    <t xml:space="preserve"> (расшифровка подписи)</t>
  </si>
  <si>
    <t>Телефон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</si>
  <si>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</si>
  <si>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t>Развитие образования Забайкальского края на 2014–2025 годы</t>
  </si>
  <si>
    <t>Министерство образования и науки Забайкальского края</t>
  </si>
  <si>
    <t xml:space="preserve">Обоснование бюджетных ассигнований на предоставление субвенций бюджетам муниципальных районов, муниципальных и городских округов на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 </t>
  </si>
  <si>
    <t xml:space="preserve"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 </t>
  </si>
  <si>
    <t>Наименование муниципальных районов, муниципальных и городских округов</t>
  </si>
  <si>
    <t xml:space="preserve">Муниципальный район "Тунгиро-Олёкминский район" </t>
  </si>
  <si>
    <t>Муниципальный район "Улётовский район"</t>
  </si>
  <si>
    <t>Каларский муниципальный округ</t>
  </si>
  <si>
    <t>Приаргунский муниципальный округ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</si>
  <si>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</si>
  <si>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</si>
  <si>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Расходы на доставку и пересылку денежных средств получателям субвенции, тыс. рублей</t>
  </si>
  <si>
    <t>Средневзвешенный размер родительской платы за содержание ребенка в муниципальных дошкольных образовательных учреждениях, сложившийся по муниципальному образованию, рублей</t>
  </si>
  <si>
    <t>Средняя посещаемость детьми дошкольных образовательных организаций с учетом пропусков по болезни, отпуска родителей и др. причин, месяцев</t>
  </si>
  <si>
    <t>Средний размер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государственных и муниципальных образовательных организациях, определяемый исполнительным органом государственной власти, уполномоченным высшим исполнительным органом государственной власти Забайкальского края, рублей</t>
  </si>
  <si>
    <t>Объем субвенции на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тыс. рублей (гр.9+ гр.10 + гр.11)</t>
  </si>
  <si>
    <t>«Приложение № 36</t>
  </si>
  <si>
    <t>»</t>
  </si>
  <si>
    <t>Приложение № 14</t>
  </si>
  <si>
    <t>к приказу Министерства финансов 
Забайкальского края 
от 31 марта 2021 года № 54-пд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</si>
</sst>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4" fontId="5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2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5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3" fontId="4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1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15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0"/>
  <sheetViews>
    <sheetView zoomScalePageLayoutView="0" workbookViewId="0" topLeftCell="A11">
      <pane xSplit="1" ySplit="11" topLeftCell="M23" activePane="bottomRight" state="frozen"/>
      <selection pane="topLeft" activeCell="A11" sqref="A11"/>
      <selection pane="topRight" activeCell="B11" sqref="B11"/>
      <selection pane="bottomLeft" activeCell="A22" sqref="A22"/>
      <selection pane="bottomRight" activeCell="A22" sqref="A22:A56"/>
    </sheetView>
  </sheetViews>
  <sheetFormatPr defaultColWidth="9.00390625" defaultRowHeight="12.75"/>
  <cols>
    <col min="1" max="1" width="52.00390625" style="0" customWidth="1"/>
    <col min="13" max="13" width="13.125" style="0" customWidth="1"/>
    <col min="15" max="15" width="10.50390625" style="0" customWidth="1"/>
    <col min="23" max="23" width="13.50390625" style="0" customWidth="1"/>
    <col min="24" max="24" width="13.875" style="0" customWidth="1"/>
  </cols>
  <sheetData>
    <row r="2" spans="18:25" s="6" customFormat="1" ht="15">
      <c r="R2" s="24"/>
      <c r="S2" s="24"/>
      <c r="T2" s="24"/>
      <c r="U2" s="85" t="s">
        <v>13</v>
      </c>
      <c r="V2" s="85"/>
      <c r="W2" s="85"/>
      <c r="X2" s="85"/>
      <c r="Y2" s="25"/>
    </row>
    <row r="3" spans="18:26" s="6" customFormat="1" ht="15.75" customHeight="1">
      <c r="R3" s="40"/>
      <c r="S3" s="40"/>
      <c r="T3" s="40"/>
      <c r="U3" s="86" t="s">
        <v>12</v>
      </c>
      <c r="V3" s="86"/>
      <c r="W3" s="86"/>
      <c r="X3" s="86"/>
      <c r="Y3" s="38"/>
      <c r="Z3" s="38"/>
    </row>
    <row r="4" spans="1:26" s="6" customFormat="1" ht="23.25" customHeight="1">
      <c r="A4" s="7"/>
      <c r="R4" s="40"/>
      <c r="S4" s="40"/>
      <c r="T4" s="40"/>
      <c r="U4" s="86"/>
      <c r="V4" s="86"/>
      <c r="W4" s="86"/>
      <c r="X4" s="86"/>
      <c r="Y4" s="38"/>
      <c r="Z4" s="38"/>
    </row>
    <row r="5" spans="18:26" s="6" customFormat="1" ht="51.75" customHeight="1">
      <c r="R5" s="40"/>
      <c r="S5" s="40"/>
      <c r="T5" s="40"/>
      <c r="U5" s="86"/>
      <c r="V5" s="86"/>
      <c r="W5" s="86"/>
      <c r="X5" s="86"/>
      <c r="Y5" s="38"/>
      <c r="Z5" s="38"/>
    </row>
    <row r="6" spans="18:26" s="6" customFormat="1" ht="21" customHeight="1">
      <c r="R6" s="40"/>
      <c r="S6" s="40"/>
      <c r="T6" s="40"/>
      <c r="U6" s="86"/>
      <c r="V6" s="86"/>
      <c r="W6" s="86"/>
      <c r="X6" s="86"/>
      <c r="Y6" s="38"/>
      <c r="Z6" s="38"/>
    </row>
    <row r="7" spans="1:24" s="8" customFormat="1" ht="37.5" customHeight="1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3" s="8" customFormat="1" ht="16.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23" customFormat="1" ht="20.25" customHeight="1">
      <c r="A9" s="41" t="s">
        <v>36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26"/>
      <c r="S9" s="26"/>
      <c r="T9" s="26"/>
      <c r="U9" s="26"/>
      <c r="V9" s="26"/>
      <c r="W9" s="26"/>
    </row>
    <row r="10" spans="1:23" s="23" customFormat="1" ht="20.25" customHeight="1">
      <c r="A10" s="41" t="s">
        <v>35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26"/>
      <c r="S10" s="26"/>
      <c r="T10" s="26"/>
      <c r="U10" s="26"/>
      <c r="V10" s="26"/>
      <c r="W10" s="26"/>
    </row>
    <row r="11" spans="1:23" s="23" customFormat="1" ht="20.25" customHeight="1">
      <c r="A11" s="41" t="s">
        <v>37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26"/>
      <c r="S11" s="26"/>
      <c r="T11" s="26"/>
      <c r="U11" s="26"/>
      <c r="V11" s="26"/>
      <c r="W11" s="26"/>
    </row>
    <row r="12" spans="1:23" s="23" customFormat="1" ht="20.25" customHeight="1">
      <c r="A12" s="41" t="s">
        <v>38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26"/>
      <c r="S12" s="26"/>
      <c r="T12" s="26"/>
      <c r="U12" s="26"/>
      <c r="V12" s="26"/>
      <c r="W12" s="26"/>
    </row>
    <row r="13" spans="1:23" s="23" customFormat="1" ht="20.25" customHeight="1">
      <c r="A13" s="41" t="s">
        <v>39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6"/>
      <c r="S13" s="26"/>
      <c r="T13" s="26"/>
      <c r="U13" s="26"/>
      <c r="V13" s="26"/>
      <c r="W13" s="26"/>
    </row>
    <row r="14" spans="1:23" s="23" customFormat="1" ht="13.5" customHeight="1">
      <c r="A14" s="41" t="s">
        <v>40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32"/>
      <c r="Q14"/>
      <c r="R14" s="26"/>
      <c r="S14" s="26"/>
      <c r="T14" s="26"/>
      <c r="U14" s="26"/>
      <c r="V14" s="26"/>
      <c r="W14" s="26"/>
    </row>
    <row r="15" spans="1:17" s="23" customFormat="1" ht="12.75">
      <c r="A15" s="41" t="s">
        <v>93</v>
      </c>
      <c r="B15"/>
      <c r="C15"/>
      <c r="D15"/>
      <c r="E15"/>
      <c r="F15"/>
      <c r="G15"/>
      <c r="H15"/>
      <c r="I15"/>
      <c r="J15"/>
      <c r="K15"/>
      <c r="L15"/>
      <c r="M15" s="2"/>
      <c r="N15" s="2"/>
      <c r="O15" s="2"/>
      <c r="P15"/>
      <c r="Q15"/>
    </row>
    <row r="16" spans="2:20" s="23" customFormat="1" ht="13.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9"/>
    </row>
    <row r="17" spans="1:20" s="23" customFormat="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T17" s="31"/>
    </row>
    <row r="18" spans="1:23" s="6" customFormat="1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S18" s="4"/>
      <c r="T18" s="11"/>
      <c r="U18" s="4"/>
      <c r="V18" s="4"/>
      <c r="W18" s="4"/>
    </row>
    <row r="19" spans="1:24" s="12" customFormat="1" ht="25.5" customHeight="1">
      <c r="A19" s="91" t="s">
        <v>26</v>
      </c>
      <c r="B19" s="93" t="s">
        <v>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4" s="12" customFormat="1" ht="246.75" customHeight="1">
      <c r="A20" s="92"/>
      <c r="B20" s="13" t="s">
        <v>41</v>
      </c>
      <c r="C20" s="13" t="s">
        <v>42</v>
      </c>
      <c r="D20" s="13" t="s">
        <v>43</v>
      </c>
      <c r="E20" s="13" t="s">
        <v>44</v>
      </c>
      <c r="F20" s="13" t="s">
        <v>84</v>
      </c>
      <c r="G20" s="13" t="s">
        <v>85</v>
      </c>
      <c r="H20" s="13" t="s">
        <v>86</v>
      </c>
      <c r="I20" s="13" t="s">
        <v>46</v>
      </c>
      <c r="J20" s="13" t="s">
        <v>45</v>
      </c>
      <c r="K20" s="13" t="s">
        <v>47</v>
      </c>
      <c r="L20" s="13" t="s">
        <v>87</v>
      </c>
      <c r="M20" s="13" t="s">
        <v>88</v>
      </c>
      <c r="N20" s="13" t="s">
        <v>48</v>
      </c>
      <c r="O20" s="13" t="s">
        <v>97</v>
      </c>
      <c r="P20" s="13" t="s">
        <v>8</v>
      </c>
      <c r="Q20" s="36" t="s">
        <v>11</v>
      </c>
      <c r="R20" s="13" t="s">
        <v>9</v>
      </c>
      <c r="S20" s="13" t="s">
        <v>10</v>
      </c>
      <c r="T20" s="13" t="s">
        <v>8</v>
      </c>
      <c r="U20" s="36" t="s">
        <v>98</v>
      </c>
      <c r="V20" s="36" t="s">
        <v>91</v>
      </c>
      <c r="W20" s="37" t="s">
        <v>90</v>
      </c>
      <c r="X20" s="37" t="s">
        <v>32</v>
      </c>
    </row>
    <row r="21" spans="1:24" s="12" customFormat="1" ht="15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36">
        <v>17</v>
      </c>
      <c r="R21" s="13">
        <v>18</v>
      </c>
      <c r="S21" s="13">
        <v>19</v>
      </c>
      <c r="T21" s="13">
        <v>20</v>
      </c>
      <c r="U21" s="36">
        <v>21</v>
      </c>
      <c r="V21" s="36">
        <v>22</v>
      </c>
      <c r="W21" s="37">
        <v>23</v>
      </c>
      <c r="X21" s="37">
        <v>24</v>
      </c>
    </row>
    <row r="22" spans="1:24" s="12" customFormat="1" ht="16.5" customHeight="1">
      <c r="A22" s="42" t="s">
        <v>49</v>
      </c>
      <c r="B22" s="13"/>
      <c r="C22" s="13"/>
      <c r="D22" s="13"/>
      <c r="E22" s="13"/>
      <c r="F22" s="13"/>
      <c r="G22" s="13"/>
      <c r="H22" s="13"/>
      <c r="I22" s="13">
        <v>2540</v>
      </c>
      <c r="J22" s="13">
        <v>5070</v>
      </c>
      <c r="K22" s="13">
        <v>7230</v>
      </c>
      <c r="L22" s="13">
        <f>7230/10</f>
        <v>723</v>
      </c>
      <c r="M22" s="44">
        <f>+(F22*I22/2+G22*J22/2+H22*K22/2)/1000</f>
        <v>0</v>
      </c>
      <c r="N22" s="44">
        <f>+(B22*I22+C22*J22+D22*K22+E22*L22)/1000+M22</f>
        <v>0</v>
      </c>
      <c r="O22" s="44">
        <f>+N22*1.2*1.262</f>
        <v>0</v>
      </c>
      <c r="P22" s="13"/>
      <c r="Q22" s="36">
        <f>+O22*P22</f>
        <v>0</v>
      </c>
      <c r="R22" s="13"/>
      <c r="S22" s="13">
        <v>3750</v>
      </c>
      <c r="T22" s="13"/>
      <c r="U22" s="47">
        <f>+((R22*S22*T22)*1.2*1.262)/1000</f>
        <v>0</v>
      </c>
      <c r="V22" s="36"/>
      <c r="W22" s="37">
        <f>+Q22+U22+V22</f>
        <v>0</v>
      </c>
      <c r="X22" s="37"/>
    </row>
    <row r="23" spans="1:24" s="12" customFormat="1" ht="16.5" customHeight="1">
      <c r="A23" s="42" t="s">
        <v>50</v>
      </c>
      <c r="B23" s="13"/>
      <c r="C23" s="13"/>
      <c r="D23" s="13"/>
      <c r="E23" s="13"/>
      <c r="F23" s="13"/>
      <c r="G23" s="13"/>
      <c r="H23" s="13"/>
      <c r="I23" s="13">
        <v>2540</v>
      </c>
      <c r="J23" s="13">
        <v>5070</v>
      </c>
      <c r="K23" s="13">
        <v>7230</v>
      </c>
      <c r="L23" s="13">
        <f aca="true" t="shared" si="0" ref="L23:L56">7230/10</f>
        <v>723</v>
      </c>
      <c r="M23" s="44">
        <f aca="true" t="shared" si="1" ref="M23:M56">+(F23*I23/2+G23*J23/2+H23*K23/2)/1000</f>
        <v>0</v>
      </c>
      <c r="N23" s="44">
        <f aca="true" t="shared" si="2" ref="N23:N56">+(B23*I23+C23*J23+D23*K23+E23*L23)/1000+M23</f>
        <v>0</v>
      </c>
      <c r="O23" s="44">
        <f aca="true" t="shared" si="3" ref="O23:O56">+N23*1.2*1.262</f>
        <v>0</v>
      </c>
      <c r="P23" s="13"/>
      <c r="Q23" s="36">
        <f aca="true" t="shared" si="4" ref="Q23:Q56">+O23*P23</f>
        <v>0</v>
      </c>
      <c r="R23" s="13"/>
      <c r="S23" s="13">
        <v>3750</v>
      </c>
      <c r="T23" s="13"/>
      <c r="U23" s="47">
        <f aca="true" t="shared" si="5" ref="U23:U56">+((R23*S23*T23)*1.2*1.262)/1000</f>
        <v>0</v>
      </c>
      <c r="V23" s="36"/>
      <c r="W23" s="37">
        <f aca="true" t="shared" si="6" ref="W23:W56">+Q23+U23+V23</f>
        <v>0</v>
      </c>
      <c r="X23" s="37"/>
    </row>
    <row r="24" spans="1:24" s="12" customFormat="1" ht="16.5" customHeight="1">
      <c r="A24" s="42" t="s">
        <v>51</v>
      </c>
      <c r="B24" s="13"/>
      <c r="C24" s="13"/>
      <c r="D24" s="13"/>
      <c r="E24" s="13"/>
      <c r="F24" s="13"/>
      <c r="G24" s="13"/>
      <c r="H24" s="13"/>
      <c r="I24" s="13">
        <v>2540</v>
      </c>
      <c r="J24" s="13">
        <v>5070</v>
      </c>
      <c r="K24" s="13">
        <v>7230</v>
      </c>
      <c r="L24" s="13">
        <f t="shared" si="0"/>
        <v>723</v>
      </c>
      <c r="M24" s="44">
        <f t="shared" si="1"/>
        <v>0</v>
      </c>
      <c r="N24" s="44">
        <f t="shared" si="2"/>
        <v>0</v>
      </c>
      <c r="O24" s="44">
        <f t="shared" si="3"/>
        <v>0</v>
      </c>
      <c r="P24" s="13"/>
      <c r="Q24" s="36">
        <f t="shared" si="4"/>
        <v>0</v>
      </c>
      <c r="R24" s="13"/>
      <c r="S24" s="13">
        <v>3750</v>
      </c>
      <c r="T24" s="13"/>
      <c r="U24" s="47">
        <f t="shared" si="5"/>
        <v>0</v>
      </c>
      <c r="V24" s="36"/>
      <c r="W24" s="37">
        <f t="shared" si="6"/>
        <v>0</v>
      </c>
      <c r="X24" s="37"/>
    </row>
    <row r="25" spans="1:24" s="12" customFormat="1" ht="16.5" customHeight="1">
      <c r="A25" s="42" t="s">
        <v>52</v>
      </c>
      <c r="B25" s="13"/>
      <c r="C25" s="13"/>
      <c r="D25" s="13"/>
      <c r="E25" s="13"/>
      <c r="F25" s="13"/>
      <c r="G25" s="13"/>
      <c r="H25" s="13"/>
      <c r="I25" s="13">
        <v>2540</v>
      </c>
      <c r="J25" s="13">
        <v>5070</v>
      </c>
      <c r="K25" s="13">
        <v>7230</v>
      </c>
      <c r="L25" s="13">
        <f t="shared" si="0"/>
        <v>723</v>
      </c>
      <c r="M25" s="44">
        <f t="shared" si="1"/>
        <v>0</v>
      </c>
      <c r="N25" s="44">
        <f t="shared" si="2"/>
        <v>0</v>
      </c>
      <c r="O25" s="44">
        <f t="shared" si="3"/>
        <v>0</v>
      </c>
      <c r="P25" s="13"/>
      <c r="Q25" s="36">
        <f t="shared" si="4"/>
        <v>0</v>
      </c>
      <c r="R25" s="13"/>
      <c r="S25" s="13">
        <v>3750</v>
      </c>
      <c r="T25" s="13"/>
      <c r="U25" s="47">
        <f t="shared" si="5"/>
        <v>0</v>
      </c>
      <c r="V25" s="36"/>
      <c r="W25" s="37">
        <f t="shared" si="6"/>
        <v>0</v>
      </c>
      <c r="X25" s="37"/>
    </row>
    <row r="26" spans="1:24" s="12" customFormat="1" ht="16.5" customHeight="1">
      <c r="A26" s="42" t="s">
        <v>53</v>
      </c>
      <c r="B26" s="13"/>
      <c r="C26" s="13"/>
      <c r="D26" s="13"/>
      <c r="E26" s="13"/>
      <c r="F26" s="13"/>
      <c r="G26" s="13"/>
      <c r="H26" s="13"/>
      <c r="I26" s="13">
        <v>2540</v>
      </c>
      <c r="J26" s="13">
        <v>5070</v>
      </c>
      <c r="K26" s="13">
        <v>7230</v>
      </c>
      <c r="L26" s="13">
        <f t="shared" si="0"/>
        <v>723</v>
      </c>
      <c r="M26" s="44">
        <f t="shared" si="1"/>
        <v>0</v>
      </c>
      <c r="N26" s="44">
        <f t="shared" si="2"/>
        <v>0</v>
      </c>
      <c r="O26" s="44">
        <f t="shared" si="3"/>
        <v>0</v>
      </c>
      <c r="P26" s="13"/>
      <c r="Q26" s="36">
        <f t="shared" si="4"/>
        <v>0</v>
      </c>
      <c r="R26" s="13"/>
      <c r="S26" s="13">
        <v>3750</v>
      </c>
      <c r="T26" s="13"/>
      <c r="U26" s="47">
        <f t="shared" si="5"/>
        <v>0</v>
      </c>
      <c r="V26" s="36"/>
      <c r="W26" s="37">
        <f t="shared" si="6"/>
        <v>0</v>
      </c>
      <c r="X26" s="37"/>
    </row>
    <row r="27" spans="1:24" s="12" customFormat="1" ht="16.5" customHeight="1">
      <c r="A27" s="42" t="s">
        <v>54</v>
      </c>
      <c r="B27" s="13"/>
      <c r="C27" s="13"/>
      <c r="D27" s="13"/>
      <c r="E27" s="13"/>
      <c r="F27" s="13"/>
      <c r="G27" s="13"/>
      <c r="H27" s="13"/>
      <c r="I27" s="13">
        <v>2540</v>
      </c>
      <c r="J27" s="13">
        <v>5070</v>
      </c>
      <c r="K27" s="13">
        <v>7230</v>
      </c>
      <c r="L27" s="13">
        <f t="shared" si="0"/>
        <v>723</v>
      </c>
      <c r="M27" s="44">
        <f t="shared" si="1"/>
        <v>0</v>
      </c>
      <c r="N27" s="44">
        <f t="shared" si="2"/>
        <v>0</v>
      </c>
      <c r="O27" s="44">
        <f t="shared" si="3"/>
        <v>0</v>
      </c>
      <c r="P27" s="13"/>
      <c r="Q27" s="36">
        <f t="shared" si="4"/>
        <v>0</v>
      </c>
      <c r="R27" s="13"/>
      <c r="S27" s="13">
        <v>3750</v>
      </c>
      <c r="T27" s="13"/>
      <c r="U27" s="47">
        <f t="shared" si="5"/>
        <v>0</v>
      </c>
      <c r="V27" s="36"/>
      <c r="W27" s="37">
        <f t="shared" si="6"/>
        <v>0</v>
      </c>
      <c r="X27" s="37"/>
    </row>
    <row r="28" spans="1:24" s="12" customFormat="1" ht="16.5" customHeight="1">
      <c r="A28" s="42" t="s">
        <v>55</v>
      </c>
      <c r="B28" s="13"/>
      <c r="C28" s="13"/>
      <c r="D28" s="13"/>
      <c r="E28" s="13"/>
      <c r="F28" s="13"/>
      <c r="G28" s="13"/>
      <c r="H28" s="13"/>
      <c r="I28" s="13">
        <v>2540</v>
      </c>
      <c r="J28" s="13">
        <v>5070</v>
      </c>
      <c r="K28" s="13">
        <v>7230</v>
      </c>
      <c r="L28" s="13">
        <f t="shared" si="0"/>
        <v>723</v>
      </c>
      <c r="M28" s="44">
        <f t="shared" si="1"/>
        <v>0</v>
      </c>
      <c r="N28" s="44">
        <f t="shared" si="2"/>
        <v>0</v>
      </c>
      <c r="O28" s="44">
        <f t="shared" si="3"/>
        <v>0</v>
      </c>
      <c r="P28" s="13"/>
      <c r="Q28" s="36">
        <f t="shared" si="4"/>
        <v>0</v>
      </c>
      <c r="R28" s="13"/>
      <c r="S28" s="13">
        <v>3750</v>
      </c>
      <c r="T28" s="13"/>
      <c r="U28" s="47">
        <f t="shared" si="5"/>
        <v>0</v>
      </c>
      <c r="V28" s="36"/>
      <c r="W28" s="37">
        <f t="shared" si="6"/>
        <v>0</v>
      </c>
      <c r="X28" s="37"/>
    </row>
    <row r="29" spans="1:24" s="12" customFormat="1" ht="16.5" customHeight="1">
      <c r="A29" s="42" t="s">
        <v>56</v>
      </c>
      <c r="B29" s="13"/>
      <c r="C29" s="13"/>
      <c r="D29" s="13"/>
      <c r="E29" s="13"/>
      <c r="F29" s="13"/>
      <c r="G29" s="13"/>
      <c r="H29" s="13"/>
      <c r="I29" s="13">
        <v>2540</v>
      </c>
      <c r="J29" s="13">
        <v>5070</v>
      </c>
      <c r="K29" s="13">
        <v>7230</v>
      </c>
      <c r="L29" s="13">
        <f t="shared" si="0"/>
        <v>723</v>
      </c>
      <c r="M29" s="44">
        <f t="shared" si="1"/>
        <v>0</v>
      </c>
      <c r="N29" s="44">
        <f t="shared" si="2"/>
        <v>0</v>
      </c>
      <c r="O29" s="44">
        <f t="shared" si="3"/>
        <v>0</v>
      </c>
      <c r="P29" s="13"/>
      <c r="Q29" s="36">
        <f t="shared" si="4"/>
        <v>0</v>
      </c>
      <c r="R29" s="13"/>
      <c r="S29" s="13">
        <v>3750</v>
      </c>
      <c r="T29" s="13"/>
      <c r="U29" s="47">
        <f t="shared" si="5"/>
        <v>0</v>
      </c>
      <c r="V29" s="36"/>
      <c r="W29" s="37">
        <f t="shared" si="6"/>
        <v>0</v>
      </c>
      <c r="X29" s="37"/>
    </row>
    <row r="30" spans="1:24" s="12" customFormat="1" ht="16.5" customHeight="1">
      <c r="A30" s="42" t="s">
        <v>57</v>
      </c>
      <c r="B30" s="13"/>
      <c r="C30" s="13"/>
      <c r="D30" s="13"/>
      <c r="E30" s="13"/>
      <c r="F30" s="13"/>
      <c r="G30" s="13"/>
      <c r="H30" s="13"/>
      <c r="I30" s="13">
        <v>2540</v>
      </c>
      <c r="J30" s="13">
        <v>5070</v>
      </c>
      <c r="K30" s="13">
        <v>7230</v>
      </c>
      <c r="L30" s="13">
        <f t="shared" si="0"/>
        <v>723</v>
      </c>
      <c r="M30" s="44">
        <f t="shared" si="1"/>
        <v>0</v>
      </c>
      <c r="N30" s="44">
        <f t="shared" si="2"/>
        <v>0</v>
      </c>
      <c r="O30" s="44">
        <f>+N30*1.3*1.262</f>
        <v>0</v>
      </c>
      <c r="P30" s="13"/>
      <c r="Q30" s="36">
        <f t="shared" si="4"/>
        <v>0</v>
      </c>
      <c r="R30" s="13"/>
      <c r="S30" s="13">
        <v>3750</v>
      </c>
      <c r="T30" s="13"/>
      <c r="U30" s="47">
        <f>+((R30*S30*T30)*1.3*1.262)/1000</f>
        <v>0</v>
      </c>
      <c r="V30" s="36"/>
      <c r="W30" s="37">
        <f t="shared" si="6"/>
        <v>0</v>
      </c>
      <c r="X30" s="37"/>
    </row>
    <row r="31" spans="1:24" s="12" customFormat="1" ht="16.5" customHeight="1">
      <c r="A31" s="42" t="s">
        <v>58</v>
      </c>
      <c r="B31" s="13"/>
      <c r="C31" s="13"/>
      <c r="D31" s="13"/>
      <c r="E31" s="13"/>
      <c r="F31" s="13"/>
      <c r="G31" s="13"/>
      <c r="H31" s="13"/>
      <c r="I31" s="13">
        <v>2540</v>
      </c>
      <c r="J31" s="13">
        <v>5070</v>
      </c>
      <c r="K31" s="13">
        <v>7230</v>
      </c>
      <c r="L31" s="13">
        <f t="shared" si="0"/>
        <v>723</v>
      </c>
      <c r="M31" s="44">
        <f t="shared" si="1"/>
        <v>0</v>
      </c>
      <c r="N31" s="44">
        <f t="shared" si="2"/>
        <v>0</v>
      </c>
      <c r="O31" s="44">
        <f t="shared" si="3"/>
        <v>0</v>
      </c>
      <c r="P31" s="13"/>
      <c r="Q31" s="36">
        <f t="shared" si="4"/>
        <v>0</v>
      </c>
      <c r="R31" s="13"/>
      <c r="S31" s="13">
        <v>3750</v>
      </c>
      <c r="T31" s="13"/>
      <c r="U31" s="47">
        <f t="shared" si="5"/>
        <v>0</v>
      </c>
      <c r="V31" s="36"/>
      <c r="W31" s="37">
        <f t="shared" si="6"/>
        <v>0</v>
      </c>
      <c r="X31" s="37"/>
    </row>
    <row r="32" spans="1:24" s="12" customFormat="1" ht="16.5" customHeight="1">
      <c r="A32" s="42" t="s">
        <v>59</v>
      </c>
      <c r="B32" s="13"/>
      <c r="C32" s="13"/>
      <c r="D32" s="13"/>
      <c r="E32" s="13"/>
      <c r="F32" s="13"/>
      <c r="G32" s="13"/>
      <c r="H32" s="13"/>
      <c r="I32" s="13">
        <v>2540</v>
      </c>
      <c r="J32" s="13">
        <v>5070</v>
      </c>
      <c r="K32" s="13">
        <v>7230</v>
      </c>
      <c r="L32" s="13">
        <f t="shared" si="0"/>
        <v>723</v>
      </c>
      <c r="M32" s="44">
        <f t="shared" si="1"/>
        <v>0</v>
      </c>
      <c r="N32" s="44">
        <f t="shared" si="2"/>
        <v>0</v>
      </c>
      <c r="O32" s="44">
        <f t="shared" si="3"/>
        <v>0</v>
      </c>
      <c r="P32" s="13"/>
      <c r="Q32" s="36">
        <f t="shared" si="4"/>
        <v>0</v>
      </c>
      <c r="R32" s="13"/>
      <c r="S32" s="13">
        <v>3750</v>
      </c>
      <c r="T32" s="13"/>
      <c r="U32" s="47">
        <f t="shared" si="5"/>
        <v>0</v>
      </c>
      <c r="V32" s="36"/>
      <c r="W32" s="37">
        <f t="shared" si="6"/>
        <v>0</v>
      </c>
      <c r="X32" s="37"/>
    </row>
    <row r="33" spans="1:24" s="12" customFormat="1" ht="30.75" customHeight="1">
      <c r="A33" s="42" t="s">
        <v>60</v>
      </c>
      <c r="B33" s="13"/>
      <c r="C33" s="13"/>
      <c r="D33" s="13"/>
      <c r="E33" s="13"/>
      <c r="F33" s="13"/>
      <c r="G33" s="13"/>
      <c r="H33" s="13"/>
      <c r="I33" s="13">
        <v>2540</v>
      </c>
      <c r="J33" s="13">
        <v>5070</v>
      </c>
      <c r="K33" s="13">
        <v>7230</v>
      </c>
      <c r="L33" s="13">
        <f t="shared" si="0"/>
        <v>723</v>
      </c>
      <c r="M33" s="44">
        <f t="shared" si="1"/>
        <v>0</v>
      </c>
      <c r="N33" s="44">
        <f t="shared" si="2"/>
        <v>0</v>
      </c>
      <c r="O33" s="44">
        <f t="shared" si="3"/>
        <v>0</v>
      </c>
      <c r="P33" s="13"/>
      <c r="Q33" s="36">
        <f t="shared" si="4"/>
        <v>0</v>
      </c>
      <c r="R33" s="13"/>
      <c r="S33" s="13">
        <v>3750</v>
      </c>
      <c r="T33" s="13"/>
      <c r="U33" s="47">
        <f t="shared" si="5"/>
        <v>0</v>
      </c>
      <c r="V33" s="36"/>
      <c r="W33" s="37">
        <f t="shared" si="6"/>
        <v>0</v>
      </c>
      <c r="X33" s="37"/>
    </row>
    <row r="34" spans="1:24" s="12" customFormat="1" ht="16.5" customHeight="1">
      <c r="A34" s="42" t="s">
        <v>61</v>
      </c>
      <c r="B34" s="13"/>
      <c r="C34" s="13"/>
      <c r="D34" s="13"/>
      <c r="E34" s="13"/>
      <c r="F34" s="13"/>
      <c r="G34" s="13"/>
      <c r="H34" s="13"/>
      <c r="I34" s="13">
        <v>2540</v>
      </c>
      <c r="J34" s="13">
        <v>5070</v>
      </c>
      <c r="K34" s="13">
        <v>7230</v>
      </c>
      <c r="L34" s="13">
        <f t="shared" si="0"/>
        <v>723</v>
      </c>
      <c r="M34" s="44">
        <f t="shared" si="1"/>
        <v>0</v>
      </c>
      <c r="N34" s="44">
        <f t="shared" si="2"/>
        <v>0</v>
      </c>
      <c r="O34" s="44">
        <f t="shared" si="3"/>
        <v>0</v>
      </c>
      <c r="P34" s="13"/>
      <c r="Q34" s="36">
        <f t="shared" si="4"/>
        <v>0</v>
      </c>
      <c r="R34" s="13"/>
      <c r="S34" s="13">
        <v>3750</v>
      </c>
      <c r="T34" s="13"/>
      <c r="U34" s="47">
        <f t="shared" si="5"/>
        <v>0</v>
      </c>
      <c r="V34" s="36"/>
      <c r="W34" s="37">
        <f t="shared" si="6"/>
        <v>0</v>
      </c>
      <c r="X34" s="37"/>
    </row>
    <row r="35" spans="1:24" s="12" customFormat="1" ht="16.5" customHeight="1">
      <c r="A35" s="42" t="s">
        <v>62</v>
      </c>
      <c r="B35" s="13"/>
      <c r="C35" s="13"/>
      <c r="D35" s="13"/>
      <c r="E35" s="13"/>
      <c r="F35" s="13"/>
      <c r="G35" s="13"/>
      <c r="H35" s="13"/>
      <c r="I35" s="13">
        <v>2540</v>
      </c>
      <c r="J35" s="13">
        <v>5070</v>
      </c>
      <c r="K35" s="13">
        <v>7230</v>
      </c>
      <c r="L35" s="13">
        <f t="shared" si="0"/>
        <v>723</v>
      </c>
      <c r="M35" s="44">
        <f t="shared" si="1"/>
        <v>0</v>
      </c>
      <c r="N35" s="44">
        <f t="shared" si="2"/>
        <v>0</v>
      </c>
      <c r="O35" s="44">
        <f t="shared" si="3"/>
        <v>0</v>
      </c>
      <c r="P35" s="13"/>
      <c r="Q35" s="36">
        <f t="shared" si="4"/>
        <v>0</v>
      </c>
      <c r="R35" s="13"/>
      <c r="S35" s="13">
        <v>3750</v>
      </c>
      <c r="T35" s="13"/>
      <c r="U35" s="47">
        <f t="shared" si="5"/>
        <v>0</v>
      </c>
      <c r="V35" s="36"/>
      <c r="W35" s="37">
        <f t="shared" si="6"/>
        <v>0</v>
      </c>
      <c r="X35" s="37"/>
    </row>
    <row r="36" spans="1:24" s="12" customFormat="1" ht="16.5" customHeight="1">
      <c r="A36" s="42" t="s">
        <v>63</v>
      </c>
      <c r="B36" s="13"/>
      <c r="C36" s="13"/>
      <c r="D36" s="13"/>
      <c r="E36" s="13"/>
      <c r="F36" s="13"/>
      <c r="G36" s="13"/>
      <c r="H36" s="13"/>
      <c r="I36" s="13">
        <v>2540</v>
      </c>
      <c r="J36" s="13">
        <v>5070</v>
      </c>
      <c r="K36" s="13">
        <v>7230</v>
      </c>
      <c r="L36" s="13">
        <f t="shared" si="0"/>
        <v>723</v>
      </c>
      <c r="M36" s="44">
        <f t="shared" si="1"/>
        <v>0</v>
      </c>
      <c r="N36" s="44">
        <f t="shared" si="2"/>
        <v>0</v>
      </c>
      <c r="O36" s="44">
        <f t="shared" si="3"/>
        <v>0</v>
      </c>
      <c r="P36" s="13"/>
      <c r="Q36" s="36">
        <f t="shared" si="4"/>
        <v>0</v>
      </c>
      <c r="R36" s="13"/>
      <c r="S36" s="13">
        <v>3750</v>
      </c>
      <c r="T36" s="13"/>
      <c r="U36" s="47">
        <f t="shared" si="5"/>
        <v>0</v>
      </c>
      <c r="V36" s="36"/>
      <c r="W36" s="37">
        <f t="shared" si="6"/>
        <v>0</v>
      </c>
      <c r="X36" s="37"/>
    </row>
    <row r="37" spans="1:24" s="12" customFormat="1" ht="16.5" customHeight="1">
      <c r="A37" s="42" t="s">
        <v>64</v>
      </c>
      <c r="B37" s="13"/>
      <c r="C37" s="13"/>
      <c r="D37" s="13"/>
      <c r="E37" s="13"/>
      <c r="F37" s="13"/>
      <c r="G37" s="13"/>
      <c r="H37" s="13"/>
      <c r="I37" s="13">
        <v>2540</v>
      </c>
      <c r="J37" s="13">
        <v>5070</v>
      </c>
      <c r="K37" s="13">
        <v>7230</v>
      </c>
      <c r="L37" s="13">
        <f t="shared" si="0"/>
        <v>723</v>
      </c>
      <c r="M37" s="44">
        <f t="shared" si="1"/>
        <v>0</v>
      </c>
      <c r="N37" s="44">
        <f t="shared" si="2"/>
        <v>0</v>
      </c>
      <c r="O37" s="44">
        <f t="shared" si="3"/>
        <v>0</v>
      </c>
      <c r="P37" s="13"/>
      <c r="Q37" s="36">
        <f t="shared" si="4"/>
        <v>0</v>
      </c>
      <c r="R37" s="13"/>
      <c r="S37" s="13">
        <v>3750</v>
      </c>
      <c r="T37" s="13"/>
      <c r="U37" s="47">
        <f t="shared" si="5"/>
        <v>0</v>
      </c>
      <c r="V37" s="36"/>
      <c r="W37" s="37">
        <f t="shared" si="6"/>
        <v>0</v>
      </c>
      <c r="X37" s="37"/>
    </row>
    <row r="38" spans="1:24" s="12" customFormat="1" ht="16.5" customHeight="1">
      <c r="A38" s="42" t="s">
        <v>65</v>
      </c>
      <c r="B38" s="13"/>
      <c r="C38" s="13"/>
      <c r="D38" s="13"/>
      <c r="E38" s="13"/>
      <c r="F38" s="13"/>
      <c r="G38" s="13"/>
      <c r="H38" s="13"/>
      <c r="I38" s="13">
        <v>2540</v>
      </c>
      <c r="J38" s="13">
        <v>5070</v>
      </c>
      <c r="K38" s="13">
        <v>7230</v>
      </c>
      <c r="L38" s="13">
        <f t="shared" si="0"/>
        <v>723</v>
      </c>
      <c r="M38" s="44">
        <f t="shared" si="1"/>
        <v>0</v>
      </c>
      <c r="N38" s="44">
        <f t="shared" si="2"/>
        <v>0</v>
      </c>
      <c r="O38" s="44">
        <f t="shared" si="3"/>
        <v>0</v>
      </c>
      <c r="P38" s="13"/>
      <c r="Q38" s="36">
        <f t="shared" si="4"/>
        <v>0</v>
      </c>
      <c r="R38" s="13"/>
      <c r="S38" s="13">
        <v>3750</v>
      </c>
      <c r="T38" s="13"/>
      <c r="U38" s="47">
        <f t="shared" si="5"/>
        <v>0</v>
      </c>
      <c r="V38" s="36"/>
      <c r="W38" s="37">
        <f t="shared" si="6"/>
        <v>0</v>
      </c>
      <c r="X38" s="37"/>
    </row>
    <row r="39" spans="1:24" s="12" customFormat="1" ht="16.5" customHeight="1">
      <c r="A39" s="42" t="s">
        <v>66</v>
      </c>
      <c r="B39" s="13"/>
      <c r="C39" s="13"/>
      <c r="D39" s="13"/>
      <c r="E39" s="13"/>
      <c r="F39" s="13"/>
      <c r="G39" s="13"/>
      <c r="H39" s="13"/>
      <c r="I39" s="13">
        <v>2540</v>
      </c>
      <c r="J39" s="13">
        <v>5070</v>
      </c>
      <c r="K39" s="13">
        <v>7230</v>
      </c>
      <c r="L39" s="13">
        <f t="shared" si="0"/>
        <v>723</v>
      </c>
      <c r="M39" s="44">
        <f t="shared" si="1"/>
        <v>0</v>
      </c>
      <c r="N39" s="44">
        <f t="shared" si="2"/>
        <v>0</v>
      </c>
      <c r="O39" s="44">
        <f t="shared" si="3"/>
        <v>0</v>
      </c>
      <c r="P39" s="13"/>
      <c r="Q39" s="36">
        <f t="shared" si="4"/>
        <v>0</v>
      </c>
      <c r="R39" s="13"/>
      <c r="S39" s="13">
        <v>3750</v>
      </c>
      <c r="T39" s="13"/>
      <c r="U39" s="47">
        <f t="shared" si="5"/>
        <v>0</v>
      </c>
      <c r="V39" s="36"/>
      <c r="W39" s="37">
        <f t="shared" si="6"/>
        <v>0</v>
      </c>
      <c r="X39" s="37"/>
    </row>
    <row r="40" spans="1:24" s="12" customFormat="1" ht="16.5" customHeight="1">
      <c r="A40" s="42" t="s">
        <v>67</v>
      </c>
      <c r="B40" s="13"/>
      <c r="C40" s="13"/>
      <c r="D40" s="13"/>
      <c r="E40" s="13"/>
      <c r="F40" s="13"/>
      <c r="G40" s="13"/>
      <c r="H40" s="13"/>
      <c r="I40" s="13">
        <v>2540</v>
      </c>
      <c r="J40" s="13">
        <v>5070</v>
      </c>
      <c r="K40" s="13">
        <v>7230</v>
      </c>
      <c r="L40" s="13">
        <f t="shared" si="0"/>
        <v>723</v>
      </c>
      <c r="M40" s="44">
        <f t="shared" si="1"/>
        <v>0</v>
      </c>
      <c r="N40" s="44">
        <f t="shared" si="2"/>
        <v>0</v>
      </c>
      <c r="O40" s="44">
        <f t="shared" si="3"/>
        <v>0</v>
      </c>
      <c r="P40" s="13"/>
      <c r="Q40" s="36">
        <f t="shared" si="4"/>
        <v>0</v>
      </c>
      <c r="R40" s="13"/>
      <c r="S40" s="13">
        <v>3750</v>
      </c>
      <c r="T40" s="13"/>
      <c r="U40" s="47">
        <f t="shared" si="5"/>
        <v>0</v>
      </c>
      <c r="V40" s="36"/>
      <c r="W40" s="37">
        <f t="shared" si="6"/>
        <v>0</v>
      </c>
      <c r="X40" s="37"/>
    </row>
    <row r="41" spans="1:24" s="12" customFormat="1" ht="16.5" customHeight="1">
      <c r="A41" s="42" t="s">
        <v>68</v>
      </c>
      <c r="B41" s="13"/>
      <c r="C41" s="13"/>
      <c r="D41" s="13"/>
      <c r="E41" s="13"/>
      <c r="F41" s="13"/>
      <c r="G41" s="13"/>
      <c r="H41" s="13"/>
      <c r="I41" s="13">
        <v>2540</v>
      </c>
      <c r="J41" s="13">
        <v>5070</v>
      </c>
      <c r="K41" s="13">
        <v>7230</v>
      </c>
      <c r="L41" s="13">
        <f t="shared" si="0"/>
        <v>723</v>
      </c>
      <c r="M41" s="44">
        <f t="shared" si="1"/>
        <v>0</v>
      </c>
      <c r="N41" s="44">
        <f t="shared" si="2"/>
        <v>0</v>
      </c>
      <c r="O41" s="44">
        <f t="shared" si="3"/>
        <v>0</v>
      </c>
      <c r="P41" s="13"/>
      <c r="Q41" s="36">
        <f t="shared" si="4"/>
        <v>0</v>
      </c>
      <c r="R41" s="13"/>
      <c r="S41" s="13">
        <v>3750</v>
      </c>
      <c r="T41" s="13"/>
      <c r="U41" s="47">
        <f t="shared" si="5"/>
        <v>0</v>
      </c>
      <c r="V41" s="36"/>
      <c r="W41" s="37">
        <f t="shared" si="6"/>
        <v>0</v>
      </c>
      <c r="X41" s="37"/>
    </row>
    <row r="42" spans="1:24" s="12" customFormat="1" ht="16.5" customHeight="1">
      <c r="A42" s="42" t="s">
        <v>69</v>
      </c>
      <c r="B42" s="13"/>
      <c r="C42" s="13"/>
      <c r="D42" s="13"/>
      <c r="E42" s="13"/>
      <c r="F42" s="13"/>
      <c r="G42" s="13"/>
      <c r="H42" s="13"/>
      <c r="I42" s="13">
        <v>2540</v>
      </c>
      <c r="J42" s="13">
        <v>5070</v>
      </c>
      <c r="K42" s="13">
        <v>7230</v>
      </c>
      <c r="L42" s="13">
        <f t="shared" si="0"/>
        <v>723</v>
      </c>
      <c r="M42" s="44">
        <f t="shared" si="1"/>
        <v>0</v>
      </c>
      <c r="N42" s="44">
        <f t="shared" si="2"/>
        <v>0</v>
      </c>
      <c r="O42" s="44">
        <f t="shared" si="3"/>
        <v>0</v>
      </c>
      <c r="P42" s="13"/>
      <c r="Q42" s="36">
        <f t="shared" si="4"/>
        <v>0</v>
      </c>
      <c r="R42" s="13"/>
      <c r="S42" s="13">
        <v>3750</v>
      </c>
      <c r="T42" s="13"/>
      <c r="U42" s="47">
        <f t="shared" si="5"/>
        <v>0</v>
      </c>
      <c r="V42" s="36"/>
      <c r="W42" s="37">
        <f t="shared" si="6"/>
        <v>0</v>
      </c>
      <c r="X42" s="37"/>
    </row>
    <row r="43" spans="1:24" s="12" customFormat="1" ht="16.5" customHeight="1">
      <c r="A43" s="42" t="s">
        <v>70</v>
      </c>
      <c r="B43" s="13"/>
      <c r="C43" s="13"/>
      <c r="D43" s="13"/>
      <c r="E43" s="13"/>
      <c r="F43" s="13"/>
      <c r="G43" s="13"/>
      <c r="H43" s="13"/>
      <c r="I43" s="13">
        <v>2540</v>
      </c>
      <c r="J43" s="13">
        <v>5070</v>
      </c>
      <c r="K43" s="13">
        <v>7230</v>
      </c>
      <c r="L43" s="13">
        <f t="shared" si="0"/>
        <v>723</v>
      </c>
      <c r="M43" s="44">
        <f t="shared" si="1"/>
        <v>0</v>
      </c>
      <c r="N43" s="44">
        <f t="shared" si="2"/>
        <v>0</v>
      </c>
      <c r="O43" s="44">
        <f t="shared" si="3"/>
        <v>0</v>
      </c>
      <c r="P43" s="13"/>
      <c r="Q43" s="36">
        <f t="shared" si="4"/>
        <v>0</v>
      </c>
      <c r="R43" s="13"/>
      <c r="S43" s="13">
        <v>3750</v>
      </c>
      <c r="T43" s="13"/>
      <c r="U43" s="47">
        <f t="shared" si="5"/>
        <v>0</v>
      </c>
      <c r="V43" s="36"/>
      <c r="W43" s="37">
        <f t="shared" si="6"/>
        <v>0</v>
      </c>
      <c r="X43" s="37"/>
    </row>
    <row r="44" spans="1:24" s="12" customFormat="1" ht="16.5" customHeight="1">
      <c r="A44" s="42" t="s">
        <v>71</v>
      </c>
      <c r="B44" s="13"/>
      <c r="C44" s="13"/>
      <c r="D44" s="13"/>
      <c r="E44" s="13"/>
      <c r="F44" s="13"/>
      <c r="G44" s="13"/>
      <c r="H44" s="13"/>
      <c r="I44" s="13">
        <v>2540</v>
      </c>
      <c r="J44" s="13">
        <v>5070</v>
      </c>
      <c r="K44" s="13">
        <v>7230</v>
      </c>
      <c r="L44" s="13">
        <f t="shared" si="0"/>
        <v>723</v>
      </c>
      <c r="M44" s="44">
        <f t="shared" si="1"/>
        <v>0</v>
      </c>
      <c r="N44" s="44">
        <f t="shared" si="2"/>
        <v>0</v>
      </c>
      <c r="O44" s="44">
        <f t="shared" si="3"/>
        <v>0</v>
      </c>
      <c r="P44" s="13"/>
      <c r="Q44" s="36">
        <f t="shared" si="4"/>
        <v>0</v>
      </c>
      <c r="R44" s="13"/>
      <c r="S44" s="13">
        <v>3750</v>
      </c>
      <c r="T44" s="13"/>
      <c r="U44" s="47">
        <f t="shared" si="5"/>
        <v>0</v>
      </c>
      <c r="V44" s="36"/>
      <c r="W44" s="37">
        <f t="shared" si="6"/>
        <v>0</v>
      </c>
      <c r="X44" s="37"/>
    </row>
    <row r="45" spans="1:24" s="12" customFormat="1" ht="32.25" customHeight="1">
      <c r="A45" s="42" t="s">
        <v>72</v>
      </c>
      <c r="B45" s="13"/>
      <c r="C45" s="13"/>
      <c r="D45" s="13"/>
      <c r="E45" s="13"/>
      <c r="F45" s="13"/>
      <c r="G45" s="13"/>
      <c r="H45" s="13"/>
      <c r="I45" s="13">
        <v>2540</v>
      </c>
      <c r="J45" s="13">
        <v>5070</v>
      </c>
      <c r="K45" s="13">
        <v>7230</v>
      </c>
      <c r="L45" s="13">
        <f t="shared" si="0"/>
        <v>723</v>
      </c>
      <c r="M45" s="44">
        <f t="shared" si="1"/>
        <v>0</v>
      </c>
      <c r="N45" s="44">
        <f t="shared" si="2"/>
        <v>0</v>
      </c>
      <c r="O45" s="44">
        <f>+N45*1.3*1.262</f>
        <v>0</v>
      </c>
      <c r="P45" s="13"/>
      <c r="Q45" s="36">
        <f t="shared" si="4"/>
        <v>0</v>
      </c>
      <c r="R45" s="13"/>
      <c r="S45" s="13">
        <v>3750</v>
      </c>
      <c r="T45" s="13"/>
      <c r="U45" s="47">
        <f>+((R45*S45*T45)*1.3*1.262)/1000</f>
        <v>0</v>
      </c>
      <c r="V45" s="36"/>
      <c r="W45" s="37">
        <f t="shared" si="6"/>
        <v>0</v>
      </c>
      <c r="X45" s="37"/>
    </row>
    <row r="46" spans="1:24" s="12" customFormat="1" ht="16.5" customHeight="1">
      <c r="A46" s="42" t="s">
        <v>73</v>
      </c>
      <c r="B46" s="13"/>
      <c r="C46" s="13"/>
      <c r="D46" s="13"/>
      <c r="E46" s="13"/>
      <c r="F46" s="13"/>
      <c r="G46" s="13"/>
      <c r="H46" s="13"/>
      <c r="I46" s="13">
        <v>2540</v>
      </c>
      <c r="J46" s="13">
        <v>5070</v>
      </c>
      <c r="K46" s="13">
        <v>7230</v>
      </c>
      <c r="L46" s="13">
        <f t="shared" si="0"/>
        <v>723</v>
      </c>
      <c r="M46" s="44">
        <f t="shared" si="1"/>
        <v>0</v>
      </c>
      <c r="N46" s="44">
        <f t="shared" si="2"/>
        <v>0</v>
      </c>
      <c r="O46" s="44">
        <f>+N46*1.3*1.262</f>
        <v>0</v>
      </c>
      <c r="P46" s="13"/>
      <c r="Q46" s="36">
        <f t="shared" si="4"/>
        <v>0</v>
      </c>
      <c r="R46" s="13"/>
      <c r="S46" s="13">
        <v>3750</v>
      </c>
      <c r="T46" s="13"/>
      <c r="U46" s="47">
        <f>+((R46*S46*T46)*1.3*1.262)/1000</f>
        <v>0</v>
      </c>
      <c r="V46" s="36"/>
      <c r="W46" s="37">
        <f t="shared" si="6"/>
        <v>0</v>
      </c>
      <c r="X46" s="37"/>
    </row>
    <row r="47" spans="1:24" s="12" customFormat="1" ht="16.5" customHeight="1">
      <c r="A47" s="42" t="s">
        <v>74</v>
      </c>
      <c r="B47" s="13"/>
      <c r="C47" s="13"/>
      <c r="D47" s="13"/>
      <c r="E47" s="13"/>
      <c r="F47" s="13"/>
      <c r="G47" s="13"/>
      <c r="H47" s="13"/>
      <c r="I47" s="13">
        <v>2540</v>
      </c>
      <c r="J47" s="13">
        <v>5070</v>
      </c>
      <c r="K47" s="13">
        <v>7230</v>
      </c>
      <c r="L47" s="13">
        <f t="shared" si="0"/>
        <v>723</v>
      </c>
      <c r="M47" s="44">
        <f t="shared" si="1"/>
        <v>0</v>
      </c>
      <c r="N47" s="44">
        <f t="shared" si="2"/>
        <v>0</v>
      </c>
      <c r="O47" s="44">
        <f t="shared" si="3"/>
        <v>0</v>
      </c>
      <c r="P47" s="13"/>
      <c r="Q47" s="36">
        <f t="shared" si="4"/>
        <v>0</v>
      </c>
      <c r="R47" s="13"/>
      <c r="S47" s="13">
        <v>3750</v>
      </c>
      <c r="T47" s="13"/>
      <c r="U47" s="47">
        <f t="shared" si="5"/>
        <v>0</v>
      </c>
      <c r="V47" s="36"/>
      <c r="W47" s="37">
        <f t="shared" si="6"/>
        <v>0</v>
      </c>
      <c r="X47" s="37"/>
    </row>
    <row r="48" spans="1:24" s="12" customFormat="1" ht="16.5" customHeight="1">
      <c r="A48" s="42" t="s">
        <v>75</v>
      </c>
      <c r="B48" s="13"/>
      <c r="C48" s="13"/>
      <c r="D48" s="13"/>
      <c r="E48" s="13"/>
      <c r="F48" s="13"/>
      <c r="G48" s="13"/>
      <c r="H48" s="13"/>
      <c r="I48" s="13">
        <v>2540</v>
      </c>
      <c r="J48" s="13">
        <v>5070</v>
      </c>
      <c r="K48" s="13">
        <v>7230</v>
      </c>
      <c r="L48" s="13">
        <f t="shared" si="0"/>
        <v>723</v>
      </c>
      <c r="M48" s="44">
        <f t="shared" si="1"/>
        <v>0</v>
      </c>
      <c r="N48" s="44">
        <f t="shared" si="2"/>
        <v>0</v>
      </c>
      <c r="O48" s="44">
        <f t="shared" si="3"/>
        <v>0</v>
      </c>
      <c r="P48" s="13"/>
      <c r="Q48" s="36">
        <f t="shared" si="4"/>
        <v>0</v>
      </c>
      <c r="R48" s="13"/>
      <c r="S48" s="13">
        <v>3750</v>
      </c>
      <c r="T48" s="13"/>
      <c r="U48" s="47">
        <f t="shared" si="5"/>
        <v>0</v>
      </c>
      <c r="V48" s="36"/>
      <c r="W48" s="37">
        <f t="shared" si="6"/>
        <v>0</v>
      </c>
      <c r="X48" s="37"/>
    </row>
    <row r="49" spans="1:24" s="12" customFormat="1" ht="16.5" customHeight="1">
      <c r="A49" s="42" t="s">
        <v>76</v>
      </c>
      <c r="B49" s="13"/>
      <c r="C49" s="13"/>
      <c r="D49" s="13"/>
      <c r="E49" s="13"/>
      <c r="F49" s="13"/>
      <c r="G49" s="13"/>
      <c r="H49" s="13"/>
      <c r="I49" s="13">
        <v>2540</v>
      </c>
      <c r="J49" s="13">
        <v>5070</v>
      </c>
      <c r="K49" s="13">
        <v>7230</v>
      </c>
      <c r="L49" s="13">
        <f t="shared" si="0"/>
        <v>723</v>
      </c>
      <c r="M49" s="44">
        <f t="shared" si="1"/>
        <v>0</v>
      </c>
      <c r="N49" s="44">
        <f t="shared" si="2"/>
        <v>0</v>
      </c>
      <c r="O49" s="44">
        <f t="shared" si="3"/>
        <v>0</v>
      </c>
      <c r="P49" s="13"/>
      <c r="Q49" s="36">
        <f t="shared" si="4"/>
        <v>0</v>
      </c>
      <c r="R49" s="13"/>
      <c r="S49" s="13">
        <v>3750</v>
      </c>
      <c r="T49" s="13"/>
      <c r="U49" s="47">
        <f t="shared" si="5"/>
        <v>0</v>
      </c>
      <c r="V49" s="36"/>
      <c r="W49" s="37">
        <f t="shared" si="6"/>
        <v>0</v>
      </c>
      <c r="X49" s="37"/>
    </row>
    <row r="50" spans="1:24" s="12" customFormat="1" ht="16.5" customHeight="1">
      <c r="A50" s="42" t="s">
        <v>77</v>
      </c>
      <c r="B50" s="13"/>
      <c r="C50" s="13"/>
      <c r="D50" s="13"/>
      <c r="E50" s="13"/>
      <c r="F50" s="13"/>
      <c r="G50" s="13"/>
      <c r="H50" s="13"/>
      <c r="I50" s="13">
        <v>2540</v>
      </c>
      <c r="J50" s="13">
        <v>5070</v>
      </c>
      <c r="K50" s="13">
        <v>7230</v>
      </c>
      <c r="L50" s="13">
        <f t="shared" si="0"/>
        <v>723</v>
      </c>
      <c r="M50" s="44">
        <f t="shared" si="1"/>
        <v>0</v>
      </c>
      <c r="N50" s="44">
        <f t="shared" si="2"/>
        <v>0</v>
      </c>
      <c r="O50" s="44">
        <f t="shared" si="3"/>
        <v>0</v>
      </c>
      <c r="P50" s="13"/>
      <c r="Q50" s="36">
        <f t="shared" si="4"/>
        <v>0</v>
      </c>
      <c r="R50" s="13"/>
      <c r="S50" s="13">
        <v>3750</v>
      </c>
      <c r="T50" s="13"/>
      <c r="U50" s="47">
        <f t="shared" si="5"/>
        <v>0</v>
      </c>
      <c r="V50" s="36"/>
      <c r="W50" s="37">
        <f t="shared" si="6"/>
        <v>0</v>
      </c>
      <c r="X50" s="37"/>
    </row>
    <row r="51" spans="1:24" s="12" customFormat="1" ht="16.5" customHeight="1">
      <c r="A51" s="42" t="s">
        <v>78</v>
      </c>
      <c r="B51" s="13"/>
      <c r="C51" s="13"/>
      <c r="D51" s="13"/>
      <c r="E51" s="13"/>
      <c r="F51" s="13"/>
      <c r="G51" s="13"/>
      <c r="H51" s="13"/>
      <c r="I51" s="13">
        <v>2540</v>
      </c>
      <c r="J51" s="13">
        <v>5070</v>
      </c>
      <c r="K51" s="13">
        <v>7230</v>
      </c>
      <c r="L51" s="13">
        <f t="shared" si="0"/>
        <v>723</v>
      </c>
      <c r="M51" s="44">
        <f t="shared" si="1"/>
        <v>0</v>
      </c>
      <c r="N51" s="44">
        <f t="shared" si="2"/>
        <v>0</v>
      </c>
      <c r="O51" s="44">
        <f t="shared" si="3"/>
        <v>0</v>
      </c>
      <c r="P51" s="13"/>
      <c r="Q51" s="36">
        <f t="shared" si="4"/>
        <v>0</v>
      </c>
      <c r="R51" s="13"/>
      <c r="S51" s="13">
        <v>3750</v>
      </c>
      <c r="T51" s="13"/>
      <c r="U51" s="47">
        <f t="shared" si="5"/>
        <v>0</v>
      </c>
      <c r="V51" s="36"/>
      <c r="W51" s="37">
        <f t="shared" si="6"/>
        <v>0</v>
      </c>
      <c r="X51" s="37"/>
    </row>
    <row r="52" spans="1:24" s="12" customFormat="1" ht="16.5" customHeight="1">
      <c r="A52" s="42" t="s">
        <v>79</v>
      </c>
      <c r="B52" s="13"/>
      <c r="C52" s="13"/>
      <c r="D52" s="13"/>
      <c r="E52" s="13"/>
      <c r="F52" s="13"/>
      <c r="G52" s="13"/>
      <c r="H52" s="13"/>
      <c r="I52" s="13">
        <v>2540</v>
      </c>
      <c r="J52" s="13">
        <v>5070</v>
      </c>
      <c r="K52" s="13">
        <v>7230</v>
      </c>
      <c r="L52" s="13">
        <f t="shared" si="0"/>
        <v>723</v>
      </c>
      <c r="M52" s="44">
        <f t="shared" si="1"/>
        <v>0</v>
      </c>
      <c r="N52" s="44">
        <f t="shared" si="2"/>
        <v>0</v>
      </c>
      <c r="O52" s="44">
        <f t="shared" si="3"/>
        <v>0</v>
      </c>
      <c r="P52" s="13"/>
      <c r="Q52" s="36">
        <f t="shared" si="4"/>
        <v>0</v>
      </c>
      <c r="R52" s="13"/>
      <c r="S52" s="13">
        <v>3750</v>
      </c>
      <c r="T52" s="13"/>
      <c r="U52" s="47">
        <f t="shared" si="5"/>
        <v>0</v>
      </c>
      <c r="V52" s="36"/>
      <c r="W52" s="37">
        <f t="shared" si="6"/>
        <v>0</v>
      </c>
      <c r="X52" s="37"/>
    </row>
    <row r="53" spans="1:24" s="12" customFormat="1" ht="16.5" customHeight="1">
      <c r="A53" s="42" t="s">
        <v>80</v>
      </c>
      <c r="B53" s="13"/>
      <c r="C53" s="13"/>
      <c r="D53" s="13"/>
      <c r="E53" s="13"/>
      <c r="F53" s="13"/>
      <c r="G53" s="13"/>
      <c r="H53" s="13"/>
      <c r="I53" s="13">
        <v>2540</v>
      </c>
      <c r="J53" s="13">
        <v>5070</v>
      </c>
      <c r="K53" s="13">
        <v>7230</v>
      </c>
      <c r="L53" s="13">
        <f t="shared" si="0"/>
        <v>723</v>
      </c>
      <c r="M53" s="44">
        <f t="shared" si="1"/>
        <v>0</v>
      </c>
      <c r="N53" s="44">
        <f t="shared" si="2"/>
        <v>0</v>
      </c>
      <c r="O53" s="44">
        <f t="shared" si="3"/>
        <v>0</v>
      </c>
      <c r="P53" s="13"/>
      <c r="Q53" s="36">
        <f t="shared" si="4"/>
        <v>0</v>
      </c>
      <c r="R53" s="13"/>
      <c r="S53" s="13">
        <v>3750</v>
      </c>
      <c r="T53" s="13"/>
      <c r="U53" s="47">
        <f t="shared" si="5"/>
        <v>0</v>
      </c>
      <c r="V53" s="36"/>
      <c r="W53" s="37">
        <f t="shared" si="6"/>
        <v>0</v>
      </c>
      <c r="X53" s="37"/>
    </row>
    <row r="54" spans="1:24" s="12" customFormat="1" ht="14.25" customHeight="1">
      <c r="A54" s="42" t="s">
        <v>81</v>
      </c>
      <c r="B54" s="13"/>
      <c r="C54" s="13"/>
      <c r="D54" s="13"/>
      <c r="E54" s="13"/>
      <c r="F54" s="13"/>
      <c r="G54" s="13"/>
      <c r="H54" s="13"/>
      <c r="I54" s="13">
        <v>2540</v>
      </c>
      <c r="J54" s="13">
        <v>5070</v>
      </c>
      <c r="K54" s="13">
        <v>7230</v>
      </c>
      <c r="L54" s="13">
        <f t="shared" si="0"/>
        <v>723</v>
      </c>
      <c r="M54" s="44">
        <f t="shared" si="1"/>
        <v>0</v>
      </c>
      <c r="N54" s="44">
        <f t="shared" si="2"/>
        <v>0</v>
      </c>
      <c r="O54" s="44">
        <f t="shared" si="3"/>
        <v>0</v>
      </c>
      <c r="P54" s="13"/>
      <c r="Q54" s="36">
        <f t="shared" si="4"/>
        <v>0</v>
      </c>
      <c r="R54" s="13"/>
      <c r="S54" s="13">
        <v>3750</v>
      </c>
      <c r="T54" s="13"/>
      <c r="U54" s="47">
        <f t="shared" si="5"/>
        <v>0</v>
      </c>
      <c r="V54" s="36"/>
      <c r="W54" s="37">
        <f t="shared" si="6"/>
        <v>0</v>
      </c>
      <c r="X54" s="37"/>
    </row>
    <row r="55" spans="1:24" s="12" customFormat="1" ht="14.25" customHeight="1">
      <c r="A55" s="42" t="s">
        <v>82</v>
      </c>
      <c r="B55" s="13"/>
      <c r="C55" s="13"/>
      <c r="D55" s="13"/>
      <c r="E55" s="13"/>
      <c r="F55" s="13"/>
      <c r="G55" s="13"/>
      <c r="H55" s="13"/>
      <c r="I55" s="13">
        <v>2540</v>
      </c>
      <c r="J55" s="13">
        <v>5070</v>
      </c>
      <c r="K55" s="13">
        <v>7230</v>
      </c>
      <c r="L55" s="13">
        <f t="shared" si="0"/>
        <v>723</v>
      </c>
      <c r="M55" s="44">
        <f t="shared" si="1"/>
        <v>0</v>
      </c>
      <c r="N55" s="44">
        <f t="shared" si="2"/>
        <v>0</v>
      </c>
      <c r="O55" s="44">
        <f t="shared" si="3"/>
        <v>0</v>
      </c>
      <c r="P55" s="13"/>
      <c r="Q55" s="36">
        <f t="shared" si="4"/>
        <v>0</v>
      </c>
      <c r="R55" s="13"/>
      <c r="S55" s="13">
        <v>3750</v>
      </c>
      <c r="T55" s="13"/>
      <c r="U55" s="47">
        <f t="shared" si="5"/>
        <v>0</v>
      </c>
      <c r="V55" s="36"/>
      <c r="W55" s="37">
        <f t="shared" si="6"/>
        <v>0</v>
      </c>
      <c r="X55" s="37"/>
    </row>
    <row r="56" spans="1:24" s="12" customFormat="1" ht="34.5" customHeight="1">
      <c r="A56" s="42" t="s">
        <v>83</v>
      </c>
      <c r="B56" s="43"/>
      <c r="C56" s="43"/>
      <c r="D56" s="43"/>
      <c r="E56" s="43"/>
      <c r="F56" s="43"/>
      <c r="G56" s="43"/>
      <c r="H56" s="43"/>
      <c r="I56" s="43">
        <v>2540</v>
      </c>
      <c r="J56" s="43">
        <v>5070</v>
      </c>
      <c r="K56" s="43">
        <v>7230</v>
      </c>
      <c r="L56" s="43">
        <f t="shared" si="0"/>
        <v>723</v>
      </c>
      <c r="M56" s="45">
        <f t="shared" si="1"/>
        <v>0</v>
      </c>
      <c r="N56" s="45">
        <f t="shared" si="2"/>
        <v>0</v>
      </c>
      <c r="O56" s="44">
        <f t="shared" si="3"/>
        <v>0</v>
      </c>
      <c r="P56" s="43"/>
      <c r="Q56" s="37">
        <f t="shared" si="4"/>
        <v>0</v>
      </c>
      <c r="R56" s="43"/>
      <c r="S56" s="13">
        <v>3750</v>
      </c>
      <c r="T56" s="43"/>
      <c r="U56" s="47">
        <f t="shared" si="5"/>
        <v>0</v>
      </c>
      <c r="V56" s="37"/>
      <c r="W56" s="37">
        <f t="shared" si="6"/>
        <v>0</v>
      </c>
      <c r="X56" s="37"/>
    </row>
    <row r="57" spans="1:24" s="6" customFormat="1" ht="12.75">
      <c r="A57" s="14" t="s">
        <v>89</v>
      </c>
      <c r="B57" s="15">
        <f>SUM(B22:B56)</f>
        <v>0</v>
      </c>
      <c r="C57" s="15">
        <f aca="true" t="shared" si="7" ref="C57:H57">SUM(C22:C56)</f>
        <v>0</v>
      </c>
      <c r="D57" s="15">
        <f t="shared" si="7"/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  <c r="I57" s="15"/>
      <c r="J57" s="15"/>
      <c r="K57" s="15"/>
      <c r="L57" s="15"/>
      <c r="M57" s="46"/>
      <c r="N57" s="46">
        <f>SUM(N22:N56)</f>
        <v>0</v>
      </c>
      <c r="O57" s="46">
        <f>SUM(O22:O56)</f>
        <v>0</v>
      </c>
      <c r="P57" s="15">
        <f>SUM(P22:P56)</f>
        <v>0</v>
      </c>
      <c r="Q57" s="15">
        <f>SUM(Q22:Q56)</f>
        <v>0</v>
      </c>
      <c r="R57" s="15">
        <f>SUM(R22:R56)</f>
        <v>0</v>
      </c>
      <c r="S57" s="15"/>
      <c r="T57" s="15">
        <f>SUM(T22:T56)</f>
        <v>0</v>
      </c>
      <c r="U57" s="46">
        <f>SUM(U22:U56)</f>
        <v>0</v>
      </c>
      <c r="V57" s="15">
        <f>SUM(V22:V56)</f>
        <v>0</v>
      </c>
      <c r="W57" s="15">
        <f>SUM(W22:W56)</f>
        <v>0</v>
      </c>
      <c r="X57" s="15">
        <f>SUM(X22:X56)</f>
        <v>0</v>
      </c>
    </row>
    <row r="58" s="6" customFormat="1" ht="12.75"/>
    <row r="59" s="6" customFormat="1" ht="12.75">
      <c r="A59" s="9" t="s">
        <v>15</v>
      </c>
    </row>
    <row r="60" spans="1:23" s="6" customFormat="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17"/>
      <c r="S60" s="17"/>
      <c r="T60" s="17"/>
      <c r="U60" s="17"/>
      <c r="V60" s="17"/>
      <c r="W60" s="17"/>
    </row>
    <row r="61" spans="1:23" s="6" customFormat="1" ht="12.75" customHeight="1">
      <c r="A61" s="95" t="s">
        <v>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8"/>
      <c r="W61" s="18"/>
    </row>
    <row r="62" spans="1:23" s="6" customFormat="1" ht="12.75" customHeight="1">
      <c r="A62" s="95" t="s">
        <v>17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18"/>
      <c r="W62" s="18"/>
    </row>
    <row r="63" spans="1:19" s="6" customFormat="1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="6" customFormat="1" ht="13.5">
      <c r="A64" s="3" t="s">
        <v>0</v>
      </c>
    </row>
    <row r="65" spans="1:17" s="6" customFormat="1" ht="26.25" customHeight="1">
      <c r="A65" s="33" t="s">
        <v>1</v>
      </c>
      <c r="B65" s="89" t="s">
        <v>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1:17" s="6" customFormat="1" ht="12" customHeight="1">
      <c r="A66" s="34" t="s">
        <v>3</v>
      </c>
      <c r="B66" s="90" t="s">
        <v>27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5" s="1" customFormat="1" ht="40.5" customHeight="1">
      <c r="A67" s="5" t="s">
        <v>4</v>
      </c>
      <c r="B67" s="96" t="s">
        <v>5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35"/>
      <c r="O67" s="35"/>
    </row>
    <row r="68" spans="1:16" s="19" customFormat="1" ht="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19" s="19" customFormat="1" ht="13.5" customHeight="1">
      <c r="A69" s="89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20"/>
      <c r="O69" s="20"/>
      <c r="P69" s="20"/>
      <c r="S69" s="10"/>
    </row>
    <row r="70" spans="1:19" s="19" customFormat="1" ht="11.2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1"/>
      <c r="R70" s="21"/>
      <c r="S70" s="21"/>
    </row>
  </sheetData>
  <sheetProtection/>
  <mergeCells count="14">
    <mergeCell ref="A68:P68"/>
    <mergeCell ref="A19:A20"/>
    <mergeCell ref="B19:X19"/>
    <mergeCell ref="A8:L8"/>
    <mergeCell ref="A69:B69"/>
    <mergeCell ref="A61:U61"/>
    <mergeCell ref="A62:U62"/>
    <mergeCell ref="B67:M67"/>
    <mergeCell ref="U2:X2"/>
    <mergeCell ref="U3:X6"/>
    <mergeCell ref="A7:X7"/>
    <mergeCell ref="A60:Q60"/>
    <mergeCell ref="B65:Q65"/>
    <mergeCell ref="B66:Q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60" zoomScaleNormal="60" zoomScalePageLayoutView="0" workbookViewId="0" topLeftCell="A1">
      <selection activeCell="A22" sqref="A22:A56"/>
    </sheetView>
  </sheetViews>
  <sheetFormatPr defaultColWidth="9.00390625" defaultRowHeight="12.75"/>
  <cols>
    <col min="1" max="1" width="54.50390625" style="0" customWidth="1"/>
    <col min="2" max="2" width="14.625" style="0" customWidth="1"/>
    <col min="3" max="3" width="13.375" style="0" customWidth="1"/>
    <col min="4" max="4" width="15.125" style="0" customWidth="1"/>
    <col min="5" max="5" width="13.125" style="0" customWidth="1"/>
    <col min="6" max="6" width="11.625" style="0" customWidth="1"/>
    <col min="7" max="8" width="13.125" style="0" customWidth="1"/>
    <col min="9" max="9" width="12.50390625" style="0" customWidth="1"/>
    <col min="10" max="10" width="12.625" style="0" customWidth="1"/>
    <col min="11" max="12" width="13.375" style="0" customWidth="1"/>
    <col min="13" max="13" width="15.375" style="0" customWidth="1"/>
    <col min="14" max="15" width="12.625" style="0" customWidth="1"/>
    <col min="16" max="16" width="11.50390625" style="0" customWidth="1"/>
  </cols>
  <sheetData>
    <row r="2" spans="13:16" s="6" customFormat="1" ht="15">
      <c r="M2" s="85" t="s">
        <v>13</v>
      </c>
      <c r="N2" s="85"/>
      <c r="O2" s="85"/>
      <c r="P2" s="85"/>
    </row>
    <row r="3" spans="13:16" s="6" customFormat="1" ht="15.75" customHeight="1">
      <c r="M3" s="86" t="s">
        <v>12</v>
      </c>
      <c r="N3" s="86"/>
      <c r="O3" s="86"/>
      <c r="P3" s="86"/>
    </row>
    <row r="4" spans="1:16" s="6" customFormat="1" ht="23.25" customHeight="1">
      <c r="A4" s="7"/>
      <c r="M4" s="86"/>
      <c r="N4" s="86"/>
      <c r="O4" s="86"/>
      <c r="P4" s="86"/>
    </row>
    <row r="5" spans="13:16" s="6" customFormat="1" ht="51.75" customHeight="1">
      <c r="M5" s="86"/>
      <c r="N5" s="86"/>
      <c r="O5" s="86"/>
      <c r="P5" s="86"/>
    </row>
    <row r="6" spans="13:16" s="6" customFormat="1" ht="51" customHeight="1">
      <c r="M6" s="86"/>
      <c r="N6" s="86"/>
      <c r="O6" s="86"/>
      <c r="P6" s="86"/>
    </row>
    <row r="7" spans="1:16" s="8" customFormat="1" ht="25.5" customHeight="1">
      <c r="A7" s="87" t="s">
        <v>16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5" s="8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3" customFormat="1" ht="15" customHeight="1">
      <c r="A9" s="94" t="s">
        <v>94</v>
      </c>
      <c r="B9" s="94"/>
      <c r="C9" s="94"/>
      <c r="D9" s="94"/>
      <c r="E9" s="94"/>
      <c r="F9" s="94"/>
      <c r="G9" s="94"/>
      <c r="H9" s="94"/>
      <c r="I9" s="94"/>
      <c r="J9" s="94"/>
      <c r="K9" s="26"/>
      <c r="L9" s="26"/>
      <c r="M9" s="26"/>
      <c r="N9" s="26"/>
      <c r="O9" s="26"/>
    </row>
    <row r="10" spans="1:15" s="23" customFormat="1" ht="20.25" customHeight="1">
      <c r="A10" s="41" t="s">
        <v>95</v>
      </c>
      <c r="B10" s="2"/>
      <c r="C10" s="2"/>
      <c r="D10"/>
      <c r="E10"/>
      <c r="F10"/>
      <c r="G10"/>
      <c r="H10"/>
      <c r="I10" s="26"/>
      <c r="J10" s="26"/>
      <c r="K10" s="26"/>
      <c r="L10" s="26"/>
      <c r="M10" s="26"/>
      <c r="N10" s="26"/>
      <c r="O10" s="26"/>
    </row>
    <row r="11" spans="1:15" s="23" customFormat="1" ht="20.25" customHeight="1">
      <c r="A11" s="41" t="s">
        <v>35</v>
      </c>
      <c r="B11" s="2"/>
      <c r="C11" s="2"/>
      <c r="D11"/>
      <c r="E11"/>
      <c r="F11"/>
      <c r="G11"/>
      <c r="H11"/>
      <c r="I11" s="26"/>
      <c r="J11" s="26"/>
      <c r="K11" s="26"/>
      <c r="L11" s="26"/>
      <c r="M11" s="26"/>
      <c r="N11" s="26"/>
      <c r="O11" s="26"/>
    </row>
    <row r="12" spans="1:15" s="23" customFormat="1" ht="20.25" customHeight="1">
      <c r="A12" s="41" t="s">
        <v>37</v>
      </c>
      <c r="B12" s="2"/>
      <c r="C12" s="2"/>
      <c r="D12"/>
      <c r="E12"/>
      <c r="F12"/>
      <c r="G12"/>
      <c r="H12"/>
      <c r="I12" s="26"/>
      <c r="J12" s="26"/>
      <c r="K12" s="26"/>
      <c r="L12" s="26"/>
      <c r="M12" s="26"/>
      <c r="N12" s="26"/>
      <c r="O12" s="26"/>
    </row>
    <row r="13" spans="1:15" s="23" customFormat="1" ht="20.25" customHeight="1">
      <c r="A13" s="41" t="s">
        <v>38</v>
      </c>
      <c r="B13" s="2"/>
      <c r="C13" s="2"/>
      <c r="D13"/>
      <c r="E13"/>
      <c r="F13"/>
      <c r="G13"/>
      <c r="H13"/>
      <c r="I13" s="26"/>
      <c r="J13" s="26"/>
      <c r="K13" s="26"/>
      <c r="L13" s="26"/>
      <c r="M13" s="26"/>
      <c r="N13" s="26"/>
      <c r="O13" s="26"/>
    </row>
    <row r="14" spans="1:15" s="23" customFormat="1" ht="13.5" customHeight="1">
      <c r="A14" s="41" t="s">
        <v>39</v>
      </c>
      <c r="B14" s="2"/>
      <c r="C14" s="2"/>
      <c r="D14"/>
      <c r="E14"/>
      <c r="F14" s="32"/>
      <c r="G14" s="32"/>
      <c r="H14"/>
      <c r="I14" s="26"/>
      <c r="J14" s="26"/>
      <c r="K14" s="26"/>
      <c r="L14" s="26"/>
      <c r="M14" s="26"/>
      <c r="N14" s="26"/>
      <c r="O14" s="26"/>
    </row>
    <row r="15" spans="1:8" s="23" customFormat="1" ht="12.75">
      <c r="A15" s="41" t="s">
        <v>40</v>
      </c>
      <c r="B15" s="2"/>
      <c r="C15" s="2"/>
      <c r="D15" s="2"/>
      <c r="E15" s="2"/>
      <c r="F15"/>
      <c r="G15"/>
      <c r="H15"/>
    </row>
    <row r="16" spans="1:12" s="23" customFormat="1" ht="13.5" customHeight="1">
      <c r="A16" s="41" t="s">
        <v>96</v>
      </c>
      <c r="B16" s="39"/>
      <c r="C16" s="39"/>
      <c r="D16" s="27"/>
      <c r="E16" s="27"/>
      <c r="F16" s="27"/>
      <c r="G16" s="27"/>
      <c r="H16" s="27"/>
      <c r="I16" s="27"/>
      <c r="J16" s="27"/>
      <c r="K16" s="28"/>
      <c r="L16" s="28"/>
    </row>
    <row r="17" spans="2:7" s="23" customFormat="1" ht="12.75">
      <c r="B17" s="30"/>
      <c r="C17" s="30"/>
      <c r="D17" s="30"/>
      <c r="E17" s="30"/>
      <c r="F17" s="30"/>
      <c r="G17" s="30"/>
    </row>
    <row r="18" spans="1:15" s="6" customFormat="1" ht="11.25" customHeight="1">
      <c r="A18" s="4"/>
      <c r="B18" s="4"/>
      <c r="C18" s="4"/>
      <c r="D18" s="4"/>
      <c r="E18" s="4"/>
      <c r="F18" s="4"/>
      <c r="G18" s="4"/>
      <c r="K18" s="4"/>
      <c r="L18" s="4"/>
      <c r="M18" s="4"/>
      <c r="N18" s="4"/>
      <c r="O18" s="4"/>
    </row>
    <row r="19" spans="1:16" s="12" customFormat="1" ht="25.5" customHeight="1">
      <c r="A19" s="91" t="s">
        <v>26</v>
      </c>
      <c r="B19" s="93" t="s">
        <v>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s="12" customFormat="1" ht="174" customHeight="1">
      <c r="A20" s="92"/>
      <c r="B20" s="13" t="s">
        <v>28</v>
      </c>
      <c r="C20" s="13" t="s">
        <v>29</v>
      </c>
      <c r="D20" s="13" t="s">
        <v>19</v>
      </c>
      <c r="E20" s="13" t="s">
        <v>20</v>
      </c>
      <c r="F20" s="13" t="s">
        <v>30</v>
      </c>
      <c r="G20" s="13" t="s">
        <v>8</v>
      </c>
      <c r="H20" s="36" t="s">
        <v>100</v>
      </c>
      <c r="I20" s="13" t="s">
        <v>31</v>
      </c>
      <c r="J20" s="13" t="s">
        <v>21</v>
      </c>
      <c r="K20" s="13" t="s">
        <v>22</v>
      </c>
      <c r="L20" s="13" t="s">
        <v>8</v>
      </c>
      <c r="M20" s="36" t="s">
        <v>104</v>
      </c>
      <c r="N20" s="36" t="s">
        <v>101</v>
      </c>
      <c r="O20" s="37" t="s">
        <v>103</v>
      </c>
      <c r="P20" s="37" t="s">
        <v>102</v>
      </c>
    </row>
    <row r="21" spans="1:16" s="12" customFormat="1" ht="18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36">
        <v>8</v>
      </c>
      <c r="I21" s="13">
        <v>9</v>
      </c>
      <c r="J21" s="13">
        <v>10</v>
      </c>
      <c r="K21" s="13">
        <v>11</v>
      </c>
      <c r="L21" s="13">
        <v>12</v>
      </c>
      <c r="M21" s="36">
        <v>13</v>
      </c>
      <c r="N21" s="36">
        <v>14</v>
      </c>
      <c r="O21" s="37">
        <v>15</v>
      </c>
      <c r="P21" s="37">
        <v>16</v>
      </c>
    </row>
    <row r="22" spans="1:16" s="12" customFormat="1" ht="17.25" customHeight="1">
      <c r="A22" s="42" t="s">
        <v>49</v>
      </c>
      <c r="B22" s="13"/>
      <c r="C22" s="13">
        <v>1.2</v>
      </c>
      <c r="D22" s="13">
        <v>4000</v>
      </c>
      <c r="E22" s="13"/>
      <c r="F22" s="13"/>
      <c r="G22" s="13"/>
      <c r="H22" s="36">
        <f>+(B22*C22*D22*G22+E22*F22*G22)/1000</f>
        <v>0</v>
      </c>
      <c r="I22" s="13"/>
      <c r="J22" s="13"/>
      <c r="K22" s="13">
        <v>4625</v>
      </c>
      <c r="L22" s="13"/>
      <c r="M22" s="36">
        <f>+(I22*C22*K22*L22+J22*F22*K22*L22)/1000</f>
        <v>0</v>
      </c>
      <c r="N22" s="36"/>
      <c r="O22" s="37">
        <f>+H22+M22+N22</f>
        <v>0</v>
      </c>
      <c r="P22" s="37"/>
    </row>
    <row r="23" spans="1:16" s="12" customFormat="1" ht="17.25" customHeight="1">
      <c r="A23" s="42" t="s">
        <v>50</v>
      </c>
      <c r="B23" s="13"/>
      <c r="C23" s="13">
        <v>1.2</v>
      </c>
      <c r="D23" s="13">
        <v>4000</v>
      </c>
      <c r="E23" s="13"/>
      <c r="F23" s="13"/>
      <c r="G23" s="13"/>
      <c r="H23" s="36">
        <f aca="true" t="shared" si="0" ref="H23:H56">+(B23*C23*D23*G23+E23*F23*G23)/1000</f>
        <v>0</v>
      </c>
      <c r="I23" s="13"/>
      <c r="J23" s="13"/>
      <c r="K23" s="13">
        <v>4625</v>
      </c>
      <c r="L23" s="13"/>
      <c r="M23" s="36">
        <f aca="true" t="shared" si="1" ref="M23:M56">+(I23*C23*K23*L23+J23*F23*K23*L23)/1000</f>
        <v>0</v>
      </c>
      <c r="N23" s="36"/>
      <c r="O23" s="37">
        <f aca="true" t="shared" si="2" ref="O23:O56">+H23+M23+N23</f>
        <v>0</v>
      </c>
      <c r="P23" s="37"/>
    </row>
    <row r="24" spans="1:16" s="12" customFormat="1" ht="17.25" customHeight="1">
      <c r="A24" s="42" t="s">
        <v>51</v>
      </c>
      <c r="B24" s="13"/>
      <c r="C24" s="13">
        <v>1.2</v>
      </c>
      <c r="D24" s="13">
        <v>4000</v>
      </c>
      <c r="E24" s="13"/>
      <c r="F24" s="13"/>
      <c r="G24" s="13"/>
      <c r="H24" s="36">
        <f t="shared" si="0"/>
        <v>0</v>
      </c>
      <c r="I24" s="13"/>
      <c r="J24" s="13"/>
      <c r="K24" s="13">
        <v>4625</v>
      </c>
      <c r="L24" s="13"/>
      <c r="M24" s="36">
        <f t="shared" si="1"/>
        <v>0</v>
      </c>
      <c r="N24" s="36"/>
      <c r="O24" s="37">
        <f t="shared" si="2"/>
        <v>0</v>
      </c>
      <c r="P24" s="37"/>
    </row>
    <row r="25" spans="1:16" s="12" customFormat="1" ht="17.25" customHeight="1">
      <c r="A25" s="42" t="s">
        <v>52</v>
      </c>
      <c r="B25" s="13"/>
      <c r="C25" s="13">
        <v>1.2</v>
      </c>
      <c r="D25" s="13">
        <v>4000</v>
      </c>
      <c r="E25" s="13"/>
      <c r="F25" s="13"/>
      <c r="G25" s="13"/>
      <c r="H25" s="36">
        <f t="shared" si="0"/>
        <v>0</v>
      </c>
      <c r="I25" s="13"/>
      <c r="J25" s="13"/>
      <c r="K25" s="13">
        <v>4625</v>
      </c>
      <c r="L25" s="13"/>
      <c r="M25" s="36">
        <f t="shared" si="1"/>
        <v>0</v>
      </c>
      <c r="N25" s="36"/>
      <c r="O25" s="37">
        <f t="shared" si="2"/>
        <v>0</v>
      </c>
      <c r="P25" s="37"/>
    </row>
    <row r="26" spans="1:16" s="12" customFormat="1" ht="17.25" customHeight="1">
      <c r="A26" s="42" t="s">
        <v>53</v>
      </c>
      <c r="B26" s="13"/>
      <c r="C26" s="13">
        <v>1.2</v>
      </c>
      <c r="D26" s="13">
        <v>4000</v>
      </c>
      <c r="E26" s="13"/>
      <c r="F26" s="13"/>
      <c r="G26" s="13"/>
      <c r="H26" s="36">
        <f t="shared" si="0"/>
        <v>0</v>
      </c>
      <c r="I26" s="13"/>
      <c r="J26" s="13"/>
      <c r="K26" s="13">
        <v>4625</v>
      </c>
      <c r="L26" s="13"/>
      <c r="M26" s="36">
        <f t="shared" si="1"/>
        <v>0</v>
      </c>
      <c r="N26" s="36"/>
      <c r="O26" s="37">
        <f t="shared" si="2"/>
        <v>0</v>
      </c>
      <c r="P26" s="37"/>
    </row>
    <row r="27" spans="1:16" s="12" customFormat="1" ht="17.25" customHeight="1">
      <c r="A27" s="42" t="s">
        <v>54</v>
      </c>
      <c r="B27" s="13"/>
      <c r="C27" s="13">
        <v>1.2</v>
      </c>
      <c r="D27" s="13">
        <v>4000</v>
      </c>
      <c r="E27" s="13"/>
      <c r="F27" s="13"/>
      <c r="G27" s="13"/>
      <c r="H27" s="36">
        <f t="shared" si="0"/>
        <v>0</v>
      </c>
      <c r="I27" s="13"/>
      <c r="J27" s="13"/>
      <c r="K27" s="13">
        <v>4625</v>
      </c>
      <c r="L27" s="13"/>
      <c r="M27" s="36">
        <f t="shared" si="1"/>
        <v>0</v>
      </c>
      <c r="N27" s="36"/>
      <c r="O27" s="37">
        <f t="shared" si="2"/>
        <v>0</v>
      </c>
      <c r="P27" s="37"/>
    </row>
    <row r="28" spans="1:16" s="12" customFormat="1" ht="17.25" customHeight="1">
      <c r="A28" s="42" t="s">
        <v>55</v>
      </c>
      <c r="B28" s="13"/>
      <c r="C28" s="13">
        <v>1.2</v>
      </c>
      <c r="D28" s="13">
        <v>4000</v>
      </c>
      <c r="E28" s="13"/>
      <c r="F28" s="13"/>
      <c r="G28" s="13"/>
      <c r="H28" s="36">
        <f t="shared" si="0"/>
        <v>0</v>
      </c>
      <c r="I28" s="13"/>
      <c r="J28" s="13"/>
      <c r="K28" s="13">
        <v>4625</v>
      </c>
      <c r="L28" s="13"/>
      <c r="M28" s="36">
        <f t="shared" si="1"/>
        <v>0</v>
      </c>
      <c r="N28" s="36"/>
      <c r="O28" s="37">
        <f t="shared" si="2"/>
        <v>0</v>
      </c>
      <c r="P28" s="37"/>
    </row>
    <row r="29" spans="1:16" s="12" customFormat="1" ht="17.25" customHeight="1">
      <c r="A29" s="42" t="s">
        <v>56</v>
      </c>
      <c r="B29" s="13"/>
      <c r="C29" s="13">
        <v>1.2</v>
      </c>
      <c r="D29" s="13">
        <v>4000</v>
      </c>
      <c r="E29" s="13"/>
      <c r="F29" s="13"/>
      <c r="G29" s="13"/>
      <c r="H29" s="36">
        <f t="shared" si="0"/>
        <v>0</v>
      </c>
      <c r="I29" s="13"/>
      <c r="J29" s="13"/>
      <c r="K29" s="13">
        <v>4625</v>
      </c>
      <c r="L29" s="13"/>
      <c r="M29" s="36">
        <f t="shared" si="1"/>
        <v>0</v>
      </c>
      <c r="N29" s="36"/>
      <c r="O29" s="37">
        <f t="shared" si="2"/>
        <v>0</v>
      </c>
      <c r="P29" s="37"/>
    </row>
    <row r="30" spans="1:16" s="12" customFormat="1" ht="17.25" customHeight="1">
      <c r="A30" s="42" t="s">
        <v>57</v>
      </c>
      <c r="B30" s="13"/>
      <c r="C30" s="13"/>
      <c r="D30" s="13">
        <v>4000</v>
      </c>
      <c r="E30" s="13"/>
      <c r="F30" s="13">
        <v>1.3</v>
      </c>
      <c r="G30" s="13"/>
      <c r="H30" s="36">
        <f t="shared" si="0"/>
        <v>0</v>
      </c>
      <c r="I30" s="13"/>
      <c r="J30" s="13"/>
      <c r="K30" s="13">
        <v>4625</v>
      </c>
      <c r="L30" s="13"/>
      <c r="M30" s="36">
        <f t="shared" si="1"/>
        <v>0</v>
      </c>
      <c r="N30" s="36"/>
      <c r="O30" s="37">
        <f t="shared" si="2"/>
        <v>0</v>
      </c>
      <c r="P30" s="37"/>
    </row>
    <row r="31" spans="1:16" s="12" customFormat="1" ht="17.25" customHeight="1">
      <c r="A31" s="42" t="s">
        <v>58</v>
      </c>
      <c r="B31" s="13"/>
      <c r="C31" s="13">
        <v>1.2</v>
      </c>
      <c r="D31" s="13">
        <v>4000</v>
      </c>
      <c r="E31" s="13"/>
      <c r="F31" s="13"/>
      <c r="G31" s="13"/>
      <c r="H31" s="36">
        <f t="shared" si="0"/>
        <v>0</v>
      </c>
      <c r="I31" s="13"/>
      <c r="J31" s="13"/>
      <c r="K31" s="13">
        <v>4625</v>
      </c>
      <c r="L31" s="13"/>
      <c r="M31" s="36">
        <f t="shared" si="1"/>
        <v>0</v>
      </c>
      <c r="N31" s="36"/>
      <c r="O31" s="37">
        <f t="shared" si="2"/>
        <v>0</v>
      </c>
      <c r="P31" s="37"/>
    </row>
    <row r="32" spans="1:16" s="12" customFormat="1" ht="17.25" customHeight="1">
      <c r="A32" s="42" t="s">
        <v>59</v>
      </c>
      <c r="B32" s="13"/>
      <c r="C32" s="13">
        <v>1.2</v>
      </c>
      <c r="D32" s="13">
        <v>4000</v>
      </c>
      <c r="E32" s="13"/>
      <c r="F32" s="13"/>
      <c r="G32" s="13"/>
      <c r="H32" s="36">
        <f t="shared" si="0"/>
        <v>0</v>
      </c>
      <c r="I32" s="13"/>
      <c r="J32" s="13"/>
      <c r="K32" s="13">
        <v>4625</v>
      </c>
      <c r="L32" s="13"/>
      <c r="M32" s="36">
        <f t="shared" si="1"/>
        <v>0</v>
      </c>
      <c r="N32" s="36"/>
      <c r="O32" s="37">
        <f t="shared" si="2"/>
        <v>0</v>
      </c>
      <c r="P32" s="37"/>
    </row>
    <row r="33" spans="1:16" s="12" customFormat="1" ht="30" customHeight="1">
      <c r="A33" s="42" t="s">
        <v>60</v>
      </c>
      <c r="B33" s="13"/>
      <c r="C33" s="13">
        <v>1.2</v>
      </c>
      <c r="D33" s="13">
        <v>4000</v>
      </c>
      <c r="E33" s="13"/>
      <c r="F33" s="13"/>
      <c r="G33" s="13"/>
      <c r="H33" s="36">
        <f t="shared" si="0"/>
        <v>0</v>
      </c>
      <c r="I33" s="13"/>
      <c r="J33" s="13"/>
      <c r="K33" s="13">
        <v>4625</v>
      </c>
      <c r="L33" s="13"/>
      <c r="M33" s="36">
        <f t="shared" si="1"/>
        <v>0</v>
      </c>
      <c r="N33" s="36"/>
      <c r="O33" s="37">
        <f t="shared" si="2"/>
        <v>0</v>
      </c>
      <c r="P33" s="37"/>
    </row>
    <row r="34" spans="1:16" s="12" customFormat="1" ht="17.25" customHeight="1">
      <c r="A34" s="42" t="s">
        <v>61</v>
      </c>
      <c r="B34" s="13"/>
      <c r="C34" s="13">
        <v>1.2</v>
      </c>
      <c r="D34" s="13">
        <v>4000</v>
      </c>
      <c r="E34" s="13"/>
      <c r="F34" s="13"/>
      <c r="G34" s="13"/>
      <c r="H34" s="36">
        <f t="shared" si="0"/>
        <v>0</v>
      </c>
      <c r="I34" s="13"/>
      <c r="J34" s="13"/>
      <c r="K34" s="13">
        <v>4625</v>
      </c>
      <c r="L34" s="13"/>
      <c r="M34" s="36">
        <f t="shared" si="1"/>
        <v>0</v>
      </c>
      <c r="N34" s="36"/>
      <c r="O34" s="37">
        <f t="shared" si="2"/>
        <v>0</v>
      </c>
      <c r="P34" s="37"/>
    </row>
    <row r="35" spans="1:16" s="12" customFormat="1" ht="17.25" customHeight="1">
      <c r="A35" s="42" t="s">
        <v>62</v>
      </c>
      <c r="B35" s="13"/>
      <c r="C35" s="13">
        <v>1.2</v>
      </c>
      <c r="D35" s="13">
        <v>4000</v>
      </c>
      <c r="E35" s="13"/>
      <c r="F35" s="13"/>
      <c r="G35" s="13"/>
      <c r="H35" s="36">
        <f t="shared" si="0"/>
        <v>0</v>
      </c>
      <c r="I35" s="13"/>
      <c r="J35" s="13"/>
      <c r="K35" s="13">
        <v>4625</v>
      </c>
      <c r="L35" s="13"/>
      <c r="M35" s="36">
        <f t="shared" si="1"/>
        <v>0</v>
      </c>
      <c r="N35" s="36"/>
      <c r="O35" s="37">
        <f t="shared" si="2"/>
        <v>0</v>
      </c>
      <c r="P35" s="37"/>
    </row>
    <row r="36" spans="1:16" s="12" customFormat="1" ht="17.25" customHeight="1">
      <c r="A36" s="42" t="s">
        <v>63</v>
      </c>
      <c r="B36" s="13"/>
      <c r="C36" s="13">
        <v>1.2</v>
      </c>
      <c r="D36" s="13">
        <v>4000</v>
      </c>
      <c r="E36" s="13"/>
      <c r="F36" s="13"/>
      <c r="G36" s="13"/>
      <c r="H36" s="36">
        <f t="shared" si="0"/>
        <v>0</v>
      </c>
      <c r="I36" s="13"/>
      <c r="J36" s="13"/>
      <c r="K36" s="13">
        <v>4625</v>
      </c>
      <c r="L36" s="13"/>
      <c r="M36" s="36">
        <f t="shared" si="1"/>
        <v>0</v>
      </c>
      <c r="N36" s="36"/>
      <c r="O36" s="37">
        <f t="shared" si="2"/>
        <v>0</v>
      </c>
      <c r="P36" s="37"/>
    </row>
    <row r="37" spans="1:16" s="12" customFormat="1" ht="17.25" customHeight="1">
      <c r="A37" s="42" t="s">
        <v>64</v>
      </c>
      <c r="B37" s="13"/>
      <c r="C37" s="13">
        <v>1.2</v>
      </c>
      <c r="D37" s="13">
        <v>4000</v>
      </c>
      <c r="E37" s="13"/>
      <c r="F37" s="13"/>
      <c r="G37" s="13"/>
      <c r="H37" s="36">
        <f t="shared" si="0"/>
        <v>0</v>
      </c>
      <c r="I37" s="13"/>
      <c r="J37" s="13"/>
      <c r="K37" s="13">
        <v>4625</v>
      </c>
      <c r="L37" s="13"/>
      <c r="M37" s="36">
        <f t="shared" si="1"/>
        <v>0</v>
      </c>
      <c r="N37" s="36"/>
      <c r="O37" s="37">
        <f t="shared" si="2"/>
        <v>0</v>
      </c>
      <c r="P37" s="37"/>
    </row>
    <row r="38" spans="1:16" s="12" customFormat="1" ht="17.25" customHeight="1">
      <c r="A38" s="42" t="s">
        <v>65</v>
      </c>
      <c r="B38" s="13"/>
      <c r="C38" s="13">
        <v>1.2</v>
      </c>
      <c r="D38" s="13">
        <v>4000</v>
      </c>
      <c r="E38" s="13"/>
      <c r="F38" s="13"/>
      <c r="G38" s="13"/>
      <c r="H38" s="36">
        <f t="shared" si="0"/>
        <v>0</v>
      </c>
      <c r="I38" s="13"/>
      <c r="J38" s="13"/>
      <c r="K38" s="13">
        <v>4625</v>
      </c>
      <c r="L38" s="13"/>
      <c r="M38" s="36">
        <f t="shared" si="1"/>
        <v>0</v>
      </c>
      <c r="N38" s="36"/>
      <c r="O38" s="37">
        <f t="shared" si="2"/>
        <v>0</v>
      </c>
      <c r="P38" s="37"/>
    </row>
    <row r="39" spans="1:16" s="12" customFormat="1" ht="17.25" customHeight="1">
      <c r="A39" s="42" t="s">
        <v>66</v>
      </c>
      <c r="B39" s="13"/>
      <c r="C39" s="13">
        <v>1.2</v>
      </c>
      <c r="D39" s="13">
        <v>4000</v>
      </c>
      <c r="E39" s="13"/>
      <c r="F39" s="13"/>
      <c r="G39" s="13"/>
      <c r="H39" s="36">
        <f t="shared" si="0"/>
        <v>0</v>
      </c>
      <c r="I39" s="13"/>
      <c r="J39" s="13"/>
      <c r="K39" s="13">
        <v>4625</v>
      </c>
      <c r="L39" s="13"/>
      <c r="M39" s="36">
        <f t="shared" si="1"/>
        <v>0</v>
      </c>
      <c r="N39" s="36"/>
      <c r="O39" s="37">
        <f t="shared" si="2"/>
        <v>0</v>
      </c>
      <c r="P39" s="37"/>
    </row>
    <row r="40" spans="1:16" s="12" customFormat="1" ht="19.5" customHeight="1">
      <c r="A40" s="42" t="s">
        <v>67</v>
      </c>
      <c r="B40" s="13"/>
      <c r="C40" s="13">
        <v>1.2</v>
      </c>
      <c r="D40" s="13">
        <v>4000</v>
      </c>
      <c r="E40" s="13"/>
      <c r="F40" s="13"/>
      <c r="G40" s="13"/>
      <c r="H40" s="36">
        <f t="shared" si="0"/>
        <v>0</v>
      </c>
      <c r="I40" s="13"/>
      <c r="J40" s="13"/>
      <c r="K40" s="13">
        <v>4625</v>
      </c>
      <c r="L40" s="13"/>
      <c r="M40" s="36">
        <f t="shared" si="1"/>
        <v>0</v>
      </c>
      <c r="N40" s="36"/>
      <c r="O40" s="37">
        <f t="shared" si="2"/>
        <v>0</v>
      </c>
      <c r="P40" s="37"/>
    </row>
    <row r="41" spans="1:16" s="12" customFormat="1" ht="19.5" customHeight="1">
      <c r="A41" s="42" t="s">
        <v>68</v>
      </c>
      <c r="B41" s="13"/>
      <c r="C41" s="13">
        <v>1.2</v>
      </c>
      <c r="D41" s="13">
        <v>4000</v>
      </c>
      <c r="E41" s="13"/>
      <c r="F41" s="13"/>
      <c r="G41" s="13"/>
      <c r="H41" s="36">
        <f t="shared" si="0"/>
        <v>0</v>
      </c>
      <c r="I41" s="13"/>
      <c r="J41" s="13"/>
      <c r="K41" s="13">
        <v>4625</v>
      </c>
      <c r="L41" s="13"/>
      <c r="M41" s="36">
        <f t="shared" si="1"/>
        <v>0</v>
      </c>
      <c r="N41" s="36"/>
      <c r="O41" s="37">
        <f t="shared" si="2"/>
        <v>0</v>
      </c>
      <c r="P41" s="37"/>
    </row>
    <row r="42" spans="1:16" s="12" customFormat="1" ht="19.5" customHeight="1">
      <c r="A42" s="42" t="s">
        <v>69</v>
      </c>
      <c r="B42" s="13"/>
      <c r="C42" s="13">
        <v>1.2</v>
      </c>
      <c r="D42" s="13">
        <v>4000</v>
      </c>
      <c r="E42" s="13"/>
      <c r="F42" s="13"/>
      <c r="G42" s="13"/>
      <c r="H42" s="36">
        <f t="shared" si="0"/>
        <v>0</v>
      </c>
      <c r="I42" s="13"/>
      <c r="J42" s="13"/>
      <c r="K42" s="13">
        <v>4625</v>
      </c>
      <c r="L42" s="13"/>
      <c r="M42" s="36">
        <f t="shared" si="1"/>
        <v>0</v>
      </c>
      <c r="N42" s="36"/>
      <c r="O42" s="37">
        <f t="shared" si="2"/>
        <v>0</v>
      </c>
      <c r="P42" s="37"/>
    </row>
    <row r="43" spans="1:16" s="12" customFormat="1" ht="19.5" customHeight="1">
      <c r="A43" s="42" t="s">
        <v>70</v>
      </c>
      <c r="B43" s="13"/>
      <c r="C43" s="13">
        <v>1.2</v>
      </c>
      <c r="D43" s="13">
        <v>4000</v>
      </c>
      <c r="E43" s="13"/>
      <c r="F43" s="13"/>
      <c r="G43" s="13"/>
      <c r="H43" s="36">
        <f t="shared" si="0"/>
        <v>0</v>
      </c>
      <c r="I43" s="13"/>
      <c r="J43" s="13"/>
      <c r="K43" s="13">
        <v>4625</v>
      </c>
      <c r="L43" s="13"/>
      <c r="M43" s="36">
        <f t="shared" si="1"/>
        <v>0</v>
      </c>
      <c r="N43" s="36"/>
      <c r="O43" s="37">
        <f t="shared" si="2"/>
        <v>0</v>
      </c>
      <c r="P43" s="37"/>
    </row>
    <row r="44" spans="1:16" s="12" customFormat="1" ht="19.5" customHeight="1">
      <c r="A44" s="42" t="s">
        <v>71</v>
      </c>
      <c r="B44" s="13"/>
      <c r="C44" s="13">
        <v>1.2</v>
      </c>
      <c r="D44" s="13">
        <v>4000</v>
      </c>
      <c r="E44" s="13"/>
      <c r="F44" s="13"/>
      <c r="G44" s="13"/>
      <c r="H44" s="36">
        <f t="shared" si="0"/>
        <v>0</v>
      </c>
      <c r="I44" s="13"/>
      <c r="J44" s="13"/>
      <c r="K44" s="13">
        <v>4625</v>
      </c>
      <c r="L44" s="13"/>
      <c r="M44" s="36">
        <f t="shared" si="1"/>
        <v>0</v>
      </c>
      <c r="N44" s="36"/>
      <c r="O44" s="37">
        <f t="shared" si="2"/>
        <v>0</v>
      </c>
      <c r="P44" s="37"/>
    </row>
    <row r="45" spans="1:16" s="12" customFormat="1" ht="19.5" customHeight="1">
      <c r="A45" s="42" t="s">
        <v>72</v>
      </c>
      <c r="B45" s="13"/>
      <c r="C45" s="13"/>
      <c r="D45" s="13">
        <v>4000</v>
      </c>
      <c r="E45" s="13"/>
      <c r="F45" s="13">
        <v>1.3</v>
      </c>
      <c r="G45" s="13"/>
      <c r="H45" s="36">
        <f t="shared" si="0"/>
        <v>0</v>
      </c>
      <c r="I45" s="13"/>
      <c r="J45" s="13"/>
      <c r="K45" s="13">
        <v>4625</v>
      </c>
      <c r="L45" s="13"/>
      <c r="M45" s="36">
        <f t="shared" si="1"/>
        <v>0</v>
      </c>
      <c r="N45" s="36"/>
      <c r="O45" s="37">
        <f t="shared" si="2"/>
        <v>0</v>
      </c>
      <c r="P45" s="37"/>
    </row>
    <row r="46" spans="1:16" s="12" customFormat="1" ht="19.5" customHeight="1">
      <c r="A46" s="42" t="s">
        <v>73</v>
      </c>
      <c r="B46" s="13"/>
      <c r="C46" s="13"/>
      <c r="D46" s="13">
        <v>4000</v>
      </c>
      <c r="E46" s="13"/>
      <c r="F46" s="13">
        <v>1.3</v>
      </c>
      <c r="G46" s="13"/>
      <c r="H46" s="36">
        <f t="shared" si="0"/>
        <v>0</v>
      </c>
      <c r="I46" s="13"/>
      <c r="J46" s="13"/>
      <c r="K46" s="13">
        <v>4625</v>
      </c>
      <c r="L46" s="13"/>
      <c r="M46" s="36">
        <f t="shared" si="1"/>
        <v>0</v>
      </c>
      <c r="N46" s="36"/>
      <c r="O46" s="37">
        <f t="shared" si="2"/>
        <v>0</v>
      </c>
      <c r="P46" s="37"/>
    </row>
    <row r="47" spans="1:16" s="12" customFormat="1" ht="19.5" customHeight="1">
      <c r="A47" s="42" t="s">
        <v>74</v>
      </c>
      <c r="B47" s="13"/>
      <c r="C47" s="13">
        <v>1.2</v>
      </c>
      <c r="D47" s="13">
        <v>4000</v>
      </c>
      <c r="E47" s="13"/>
      <c r="F47" s="13"/>
      <c r="G47" s="13"/>
      <c r="H47" s="36">
        <f t="shared" si="0"/>
        <v>0</v>
      </c>
      <c r="I47" s="13"/>
      <c r="J47" s="13"/>
      <c r="K47" s="13">
        <v>4625</v>
      </c>
      <c r="L47" s="13"/>
      <c r="M47" s="36">
        <f t="shared" si="1"/>
        <v>0</v>
      </c>
      <c r="N47" s="36"/>
      <c r="O47" s="37">
        <f t="shared" si="2"/>
        <v>0</v>
      </c>
      <c r="P47" s="37"/>
    </row>
    <row r="48" spans="1:16" s="12" customFormat="1" ht="19.5" customHeight="1">
      <c r="A48" s="42" t="s">
        <v>75</v>
      </c>
      <c r="B48" s="13"/>
      <c r="C48" s="13">
        <v>1.2</v>
      </c>
      <c r="D48" s="13">
        <v>4000</v>
      </c>
      <c r="E48" s="13"/>
      <c r="F48" s="13"/>
      <c r="G48" s="13"/>
      <c r="H48" s="36">
        <f t="shared" si="0"/>
        <v>0</v>
      </c>
      <c r="I48" s="13"/>
      <c r="J48" s="13"/>
      <c r="K48" s="13">
        <v>4625</v>
      </c>
      <c r="L48" s="13"/>
      <c r="M48" s="36">
        <f t="shared" si="1"/>
        <v>0</v>
      </c>
      <c r="N48" s="36"/>
      <c r="O48" s="37">
        <f t="shared" si="2"/>
        <v>0</v>
      </c>
      <c r="P48" s="37"/>
    </row>
    <row r="49" spans="1:16" s="12" customFormat="1" ht="15" customHeight="1">
      <c r="A49" s="42" t="s">
        <v>76</v>
      </c>
      <c r="B49" s="13"/>
      <c r="C49" s="13">
        <v>1.2</v>
      </c>
      <c r="D49" s="13">
        <v>4000</v>
      </c>
      <c r="E49" s="13"/>
      <c r="F49" s="13"/>
      <c r="G49" s="13"/>
      <c r="H49" s="36">
        <f t="shared" si="0"/>
        <v>0</v>
      </c>
      <c r="I49" s="13"/>
      <c r="J49" s="13"/>
      <c r="K49" s="13">
        <v>4625</v>
      </c>
      <c r="L49" s="13"/>
      <c r="M49" s="36">
        <f t="shared" si="1"/>
        <v>0</v>
      </c>
      <c r="N49" s="36"/>
      <c r="O49" s="37">
        <f t="shared" si="2"/>
        <v>0</v>
      </c>
      <c r="P49" s="37"/>
    </row>
    <row r="50" spans="1:16" s="12" customFormat="1" ht="15" customHeight="1">
      <c r="A50" s="42" t="s">
        <v>77</v>
      </c>
      <c r="B50" s="13"/>
      <c r="C50" s="13">
        <v>1.2</v>
      </c>
      <c r="D50" s="13">
        <v>4000</v>
      </c>
      <c r="E50" s="13"/>
      <c r="F50" s="13"/>
      <c r="G50" s="13"/>
      <c r="H50" s="36">
        <f t="shared" si="0"/>
        <v>0</v>
      </c>
      <c r="I50" s="13"/>
      <c r="J50" s="13"/>
      <c r="K50" s="13">
        <v>4625</v>
      </c>
      <c r="L50" s="13"/>
      <c r="M50" s="36">
        <f t="shared" si="1"/>
        <v>0</v>
      </c>
      <c r="N50" s="36"/>
      <c r="O50" s="37">
        <f t="shared" si="2"/>
        <v>0</v>
      </c>
      <c r="P50" s="37"/>
    </row>
    <row r="51" spans="1:16" s="12" customFormat="1" ht="15" customHeight="1">
      <c r="A51" s="42" t="s">
        <v>78</v>
      </c>
      <c r="B51" s="13"/>
      <c r="C51" s="13">
        <v>1.2</v>
      </c>
      <c r="D51" s="13">
        <v>4000</v>
      </c>
      <c r="E51" s="13"/>
      <c r="F51" s="13"/>
      <c r="G51" s="13"/>
      <c r="H51" s="36">
        <f t="shared" si="0"/>
        <v>0</v>
      </c>
      <c r="I51" s="13"/>
      <c r="J51" s="13"/>
      <c r="K51" s="13">
        <v>4625</v>
      </c>
      <c r="L51" s="13"/>
      <c r="M51" s="36">
        <f t="shared" si="1"/>
        <v>0</v>
      </c>
      <c r="N51" s="36"/>
      <c r="O51" s="37">
        <f t="shared" si="2"/>
        <v>0</v>
      </c>
      <c r="P51" s="37"/>
    </row>
    <row r="52" spans="1:16" s="12" customFormat="1" ht="18" customHeight="1">
      <c r="A52" s="42" t="s">
        <v>79</v>
      </c>
      <c r="B52" s="13"/>
      <c r="C52" s="13">
        <v>1.2</v>
      </c>
      <c r="D52" s="13">
        <v>4000</v>
      </c>
      <c r="E52" s="13"/>
      <c r="F52" s="13"/>
      <c r="G52" s="13"/>
      <c r="H52" s="36">
        <f t="shared" si="0"/>
        <v>0</v>
      </c>
      <c r="I52" s="13"/>
      <c r="J52" s="13"/>
      <c r="K52" s="13">
        <v>4625</v>
      </c>
      <c r="L52" s="13"/>
      <c r="M52" s="36">
        <f t="shared" si="1"/>
        <v>0</v>
      </c>
      <c r="N52" s="36"/>
      <c r="O52" s="37">
        <f t="shared" si="2"/>
        <v>0</v>
      </c>
      <c r="P52" s="37"/>
    </row>
    <row r="53" spans="1:16" s="12" customFormat="1" ht="18.75" customHeight="1">
      <c r="A53" s="42" t="s">
        <v>80</v>
      </c>
      <c r="B53" s="13"/>
      <c r="C53" s="13">
        <v>1.2</v>
      </c>
      <c r="D53" s="13">
        <v>4000</v>
      </c>
      <c r="E53" s="13"/>
      <c r="F53" s="13"/>
      <c r="G53" s="13"/>
      <c r="H53" s="36">
        <f t="shared" si="0"/>
        <v>0</v>
      </c>
      <c r="I53" s="13"/>
      <c r="J53" s="13"/>
      <c r="K53" s="13">
        <v>4625</v>
      </c>
      <c r="L53" s="13"/>
      <c r="M53" s="36">
        <f t="shared" si="1"/>
        <v>0</v>
      </c>
      <c r="N53" s="36"/>
      <c r="O53" s="37">
        <f t="shared" si="2"/>
        <v>0</v>
      </c>
      <c r="P53" s="37"/>
    </row>
    <row r="54" spans="1:16" s="12" customFormat="1" ht="19.5" customHeight="1">
      <c r="A54" s="42" t="s">
        <v>81</v>
      </c>
      <c r="B54" s="13"/>
      <c r="C54" s="13">
        <v>1.2</v>
      </c>
      <c r="D54" s="13">
        <v>4000</v>
      </c>
      <c r="E54" s="13"/>
      <c r="F54" s="13"/>
      <c r="G54" s="13"/>
      <c r="H54" s="36">
        <f t="shared" si="0"/>
        <v>0</v>
      </c>
      <c r="I54" s="13"/>
      <c r="J54" s="13"/>
      <c r="K54" s="13">
        <v>4625</v>
      </c>
      <c r="L54" s="13"/>
      <c r="M54" s="36">
        <f t="shared" si="1"/>
        <v>0</v>
      </c>
      <c r="N54" s="36"/>
      <c r="O54" s="37">
        <f t="shared" si="2"/>
        <v>0</v>
      </c>
      <c r="P54" s="37"/>
    </row>
    <row r="55" spans="1:16" s="12" customFormat="1" ht="18" customHeight="1">
      <c r="A55" s="42" t="s">
        <v>82</v>
      </c>
      <c r="B55" s="13"/>
      <c r="C55" s="13">
        <v>1.2</v>
      </c>
      <c r="D55" s="13">
        <v>4000</v>
      </c>
      <c r="E55" s="13"/>
      <c r="F55" s="13"/>
      <c r="G55" s="13"/>
      <c r="H55" s="36">
        <f t="shared" si="0"/>
        <v>0</v>
      </c>
      <c r="I55" s="13"/>
      <c r="J55" s="13"/>
      <c r="K55" s="13">
        <v>4625</v>
      </c>
      <c r="L55" s="13"/>
      <c r="M55" s="36">
        <f t="shared" si="1"/>
        <v>0</v>
      </c>
      <c r="N55" s="36"/>
      <c r="O55" s="37">
        <f t="shared" si="2"/>
        <v>0</v>
      </c>
      <c r="P55" s="37"/>
    </row>
    <row r="56" spans="1:16" s="12" customFormat="1" ht="31.5" customHeight="1">
      <c r="A56" s="42" t="s">
        <v>83</v>
      </c>
      <c r="B56" s="13"/>
      <c r="C56" s="13">
        <v>1.2</v>
      </c>
      <c r="D56" s="13">
        <v>4000</v>
      </c>
      <c r="E56" s="13"/>
      <c r="F56" s="13"/>
      <c r="G56" s="13"/>
      <c r="H56" s="36">
        <f t="shared" si="0"/>
        <v>0</v>
      </c>
      <c r="I56" s="13"/>
      <c r="J56" s="13"/>
      <c r="K56" s="13">
        <v>4625</v>
      </c>
      <c r="L56" s="13"/>
      <c r="M56" s="36">
        <f t="shared" si="1"/>
        <v>0</v>
      </c>
      <c r="N56" s="36"/>
      <c r="O56" s="37">
        <f t="shared" si="2"/>
        <v>0</v>
      </c>
      <c r="P56" s="37"/>
    </row>
    <row r="57" spans="1:16" s="6" customFormat="1" ht="19.5" customHeight="1">
      <c r="A57" s="14" t="s">
        <v>99</v>
      </c>
      <c r="B57" s="15">
        <f>SUM(B22:B56)</f>
        <v>0</v>
      </c>
      <c r="C57" s="15"/>
      <c r="D57" s="15"/>
      <c r="E57" s="15">
        <f>SUM(E22:E56)</f>
        <v>0</v>
      </c>
      <c r="F57" s="15"/>
      <c r="G57" s="15">
        <f>SUM(G22:G56)</f>
        <v>0</v>
      </c>
      <c r="H57" s="15">
        <f>SUM(H22:H56)</f>
        <v>0</v>
      </c>
      <c r="I57" s="15">
        <f>SUM(I22:I56)</f>
        <v>0</v>
      </c>
      <c r="J57" s="15">
        <f>SUM(J22:J56)</f>
        <v>0</v>
      </c>
      <c r="K57" s="15"/>
      <c r="L57" s="15">
        <f>SUM(L22:L56)</f>
        <v>0</v>
      </c>
      <c r="M57" s="15">
        <f>SUM(M22:M56)</f>
        <v>0</v>
      </c>
      <c r="N57" s="15">
        <f>SUM(N22:N56)</f>
        <v>0</v>
      </c>
      <c r="O57" s="15">
        <f>SUM(O22:O56)</f>
        <v>0</v>
      </c>
      <c r="P57" s="15">
        <f>SUM(P22:P56)</f>
        <v>0</v>
      </c>
    </row>
    <row r="58" spans="1:16" s="6" customFormat="1" ht="12.75">
      <c r="A58" s="14" t="s">
        <v>25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6" customFormat="1" ht="17.25" customHeight="1">
      <c r="A59" s="14" t="s">
        <v>23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6" customFormat="1" ht="16.5" customHeight="1">
      <c r="A60" s="14" t="s">
        <v>24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="6" customFormat="1" ht="12.75">
      <c r="A61" s="16"/>
    </row>
    <row r="62" s="6" customFormat="1" ht="12.75"/>
    <row r="63" s="6" customFormat="1" ht="12.75">
      <c r="A63" s="9" t="s">
        <v>15</v>
      </c>
    </row>
    <row r="64" spans="1:15" s="6" customFormat="1" ht="12.75">
      <c r="A64" s="88"/>
      <c r="B64" s="88"/>
      <c r="C64" s="88"/>
      <c r="D64" s="88"/>
      <c r="E64" s="88"/>
      <c r="F64" s="88"/>
      <c r="G64" s="88"/>
      <c r="H64" s="88"/>
      <c r="I64" s="88"/>
      <c r="J64" s="17"/>
      <c r="K64" s="17"/>
      <c r="L64" s="17"/>
      <c r="M64" s="17"/>
      <c r="N64" s="17"/>
      <c r="O64" s="17"/>
    </row>
    <row r="65" spans="1:15" s="6" customFormat="1" ht="28.5" customHeight="1">
      <c r="A65" s="95" t="s">
        <v>18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8"/>
      <c r="O65" s="18"/>
    </row>
    <row r="66" spans="1:15" s="6" customFormat="1" ht="12.75" customHeight="1">
      <c r="A66" s="95" t="s">
        <v>17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8"/>
      <c r="O66" s="18"/>
    </row>
    <row r="67" spans="1:12" s="6" customFormat="1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="6" customFormat="1" ht="13.5">
      <c r="A68" s="3" t="s">
        <v>0</v>
      </c>
    </row>
    <row r="69" spans="1:9" s="6" customFormat="1" ht="26.25" customHeight="1">
      <c r="A69" s="33" t="s">
        <v>1</v>
      </c>
      <c r="B69" s="89" t="s">
        <v>2</v>
      </c>
      <c r="C69" s="89"/>
      <c r="D69" s="89"/>
      <c r="E69" s="89"/>
      <c r="F69" s="89"/>
      <c r="G69" s="89"/>
      <c r="H69" s="89"/>
      <c r="I69" s="89"/>
    </row>
    <row r="70" spans="1:9" s="6" customFormat="1" ht="12" customHeight="1">
      <c r="A70" s="34" t="s">
        <v>34</v>
      </c>
      <c r="B70" s="90" t="s">
        <v>33</v>
      </c>
      <c r="C70" s="90"/>
      <c r="D70" s="90"/>
      <c r="E70" s="90"/>
      <c r="F70" s="90"/>
      <c r="G70" s="90"/>
      <c r="H70" s="90"/>
      <c r="I70" s="90"/>
    </row>
    <row r="71" spans="1:5" s="1" customFormat="1" ht="40.5" customHeight="1">
      <c r="A71" s="5" t="s">
        <v>4</v>
      </c>
      <c r="B71" s="96" t="s">
        <v>5</v>
      </c>
      <c r="C71" s="96"/>
      <c r="D71" s="35"/>
      <c r="E71" s="35"/>
    </row>
    <row r="72" spans="1:7" s="19" customFormat="1" ht="15">
      <c r="A72" s="88"/>
      <c r="B72" s="88"/>
      <c r="C72" s="88"/>
      <c r="D72" s="88"/>
      <c r="E72" s="88"/>
      <c r="F72" s="88"/>
      <c r="G72" s="33"/>
    </row>
    <row r="73" spans="1:12" s="19" customFormat="1" ht="13.5" customHeight="1">
      <c r="A73" s="89"/>
      <c r="B73" s="89"/>
      <c r="C73" s="20"/>
      <c r="D73" s="20"/>
      <c r="E73" s="20"/>
      <c r="F73" s="20"/>
      <c r="G73" s="20"/>
      <c r="K73" s="10"/>
      <c r="L73" s="10"/>
    </row>
    <row r="74" spans="1:12" s="19" customFormat="1" ht="11.25" customHeight="1">
      <c r="A74" s="5"/>
      <c r="B74" s="1"/>
      <c r="C74" s="1"/>
      <c r="D74" s="1"/>
      <c r="E74" s="1"/>
      <c r="F74" s="1"/>
      <c r="G74" s="1"/>
      <c r="H74" s="21"/>
      <c r="I74" s="21"/>
      <c r="J74" s="21"/>
      <c r="K74" s="21"/>
      <c r="L74" s="21"/>
    </row>
  </sheetData>
  <sheetProtection/>
  <mergeCells count="14">
    <mergeCell ref="A72:F72"/>
    <mergeCell ref="A73:B73"/>
    <mergeCell ref="A64:I64"/>
    <mergeCell ref="A65:M65"/>
    <mergeCell ref="A66:M66"/>
    <mergeCell ref="B69:I69"/>
    <mergeCell ref="B70:I70"/>
    <mergeCell ref="B71:C71"/>
    <mergeCell ref="A19:A20"/>
    <mergeCell ref="B19:P19"/>
    <mergeCell ref="M2:P2"/>
    <mergeCell ref="M3:P6"/>
    <mergeCell ref="A7:P7"/>
    <mergeCell ref="A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="70" zoomScaleNormal="80" zoomScaleSheetLayoutView="70" zoomScalePageLayoutView="55" workbookViewId="0" topLeftCell="A1">
      <selection activeCell="I2" sqref="I2:O2"/>
    </sheetView>
  </sheetViews>
  <sheetFormatPr defaultColWidth="9.00390625" defaultRowHeight="12.75"/>
  <cols>
    <col min="1" max="1" width="57.625" style="0" customWidth="1"/>
    <col min="2" max="2" width="19.375" style="0" customWidth="1"/>
    <col min="3" max="3" width="17.00390625" style="0" customWidth="1"/>
    <col min="4" max="4" width="15.875" style="0" customWidth="1"/>
    <col min="5" max="6" width="15.125" style="0" customWidth="1"/>
    <col min="7" max="7" width="25.50390625" style="0" customWidth="1"/>
    <col min="8" max="11" width="15.125" style="0" customWidth="1"/>
    <col min="12" max="12" width="21.50390625" style="0" customWidth="1"/>
    <col min="13" max="13" width="15.875" style="0" customWidth="1"/>
    <col min="14" max="14" width="20.125" style="0" customWidth="1"/>
    <col min="15" max="15" width="18.625" style="0" customWidth="1"/>
  </cols>
  <sheetData>
    <row r="1" spans="9:15" ht="21" customHeight="1">
      <c r="I1" s="98" t="s">
        <v>151</v>
      </c>
      <c r="J1" s="98"/>
      <c r="K1" s="98"/>
      <c r="L1" s="98"/>
      <c r="M1" s="98"/>
      <c r="N1" s="98"/>
      <c r="O1" s="98"/>
    </row>
    <row r="2" spans="9:15" ht="72.75" customHeight="1">
      <c r="I2" s="97" t="s">
        <v>152</v>
      </c>
      <c r="J2" s="97"/>
      <c r="K2" s="97"/>
      <c r="L2" s="97"/>
      <c r="M2" s="97"/>
      <c r="N2" s="97"/>
      <c r="O2" s="97"/>
    </row>
    <row r="3" spans="1:15" ht="22.5">
      <c r="A3" s="6"/>
      <c r="B3" s="6"/>
      <c r="C3" s="25"/>
      <c r="D3" s="6"/>
      <c r="F3" s="24"/>
      <c r="G3" s="24"/>
      <c r="H3" s="24"/>
      <c r="I3" s="98" t="s">
        <v>149</v>
      </c>
      <c r="J3" s="98"/>
      <c r="K3" s="98"/>
      <c r="L3" s="98"/>
      <c r="M3" s="98"/>
      <c r="N3" s="98"/>
      <c r="O3" s="98"/>
    </row>
    <row r="4" spans="1:15" ht="74.25" customHeight="1">
      <c r="A4" s="6"/>
      <c r="B4" s="6"/>
      <c r="C4" s="25"/>
      <c r="D4" s="6"/>
      <c r="F4" s="24"/>
      <c r="G4" s="24"/>
      <c r="H4" s="24"/>
      <c r="I4" s="97" t="s">
        <v>132</v>
      </c>
      <c r="J4" s="97"/>
      <c r="K4" s="97"/>
      <c r="L4" s="97"/>
      <c r="M4" s="97"/>
      <c r="N4" s="97"/>
      <c r="O4" s="97"/>
    </row>
    <row r="5" spans="1:15" ht="14.25" customHeight="1">
      <c r="A5" s="6"/>
      <c r="B5" s="6"/>
      <c r="C5" s="38"/>
      <c r="D5" s="6"/>
      <c r="E5" s="40"/>
      <c r="F5" s="40"/>
      <c r="G5" s="40"/>
      <c r="H5" s="40"/>
      <c r="I5" s="40"/>
      <c r="J5" s="40"/>
      <c r="K5" s="40"/>
      <c r="L5" s="40"/>
      <c r="M5" s="86"/>
      <c r="N5" s="86"/>
      <c r="O5" s="86"/>
    </row>
    <row r="6" spans="1:15" ht="81" customHeight="1">
      <c r="A6" s="100" t="s">
        <v>135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7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9.5" customHeight="1">
      <c r="A8" s="62" t="s">
        <v>111</v>
      </c>
      <c r="B8" s="117" t="s">
        <v>133</v>
      </c>
      <c r="C8" s="117"/>
      <c r="D8" s="117"/>
      <c r="E8" s="117"/>
      <c r="F8" s="63"/>
      <c r="G8" s="63"/>
      <c r="H8" s="63"/>
      <c r="I8" s="64"/>
      <c r="J8" s="64"/>
      <c r="K8" s="64"/>
      <c r="L8" s="64"/>
      <c r="M8" s="64"/>
      <c r="N8" s="64"/>
      <c r="O8" s="60"/>
    </row>
    <row r="9" spans="1:15" ht="18" customHeight="1">
      <c r="A9" s="65" t="s">
        <v>107</v>
      </c>
      <c r="B9" s="115" t="s">
        <v>134</v>
      </c>
      <c r="C9" s="115"/>
      <c r="D9" s="115"/>
      <c r="E9" s="115"/>
      <c r="F9" s="116"/>
      <c r="G9" s="116"/>
      <c r="H9" s="116"/>
      <c r="I9" s="116"/>
      <c r="J9" s="116"/>
      <c r="K9" s="116"/>
      <c r="L9" s="116"/>
      <c r="M9" s="116"/>
      <c r="N9" s="67"/>
      <c r="O9" s="61"/>
    </row>
    <row r="10" spans="1:15" ht="15">
      <c r="A10" s="68" t="s">
        <v>118</v>
      </c>
      <c r="B10" s="69">
        <v>3313</v>
      </c>
      <c r="C10" s="70"/>
      <c r="D10" s="70"/>
      <c r="E10" s="71"/>
      <c r="F10" s="66"/>
      <c r="G10" s="66"/>
      <c r="H10" s="66"/>
      <c r="I10" s="67"/>
      <c r="J10" s="67"/>
      <c r="K10" s="67"/>
      <c r="L10" s="67"/>
      <c r="M10" s="67"/>
      <c r="N10" s="67"/>
      <c r="O10" s="61"/>
    </row>
    <row r="11" spans="1:15" ht="15">
      <c r="A11" s="68" t="s">
        <v>119</v>
      </c>
      <c r="B11" s="71" t="s">
        <v>126</v>
      </c>
      <c r="C11" s="72"/>
      <c r="D11" s="72"/>
      <c r="E11" s="71"/>
      <c r="F11" s="66"/>
      <c r="G11" s="66"/>
      <c r="H11" s="66"/>
      <c r="I11" s="67"/>
      <c r="J11" s="67"/>
      <c r="K11" s="67"/>
      <c r="L11" s="67"/>
      <c r="M11" s="67"/>
      <c r="N11" s="67"/>
      <c r="O11" s="61"/>
    </row>
    <row r="12" spans="1:15" ht="15">
      <c r="A12" s="68" t="s">
        <v>109</v>
      </c>
      <c r="B12" s="71" t="s">
        <v>114</v>
      </c>
      <c r="C12" s="72"/>
      <c r="D12" s="72"/>
      <c r="E12" s="71"/>
      <c r="F12" s="66"/>
      <c r="G12" s="66"/>
      <c r="H12" s="66"/>
      <c r="I12" s="67"/>
      <c r="J12" s="67"/>
      <c r="K12" s="67"/>
      <c r="L12" s="67"/>
      <c r="M12" s="67"/>
      <c r="N12" s="67"/>
      <c r="O12" s="61"/>
    </row>
    <row r="13" spans="1:15" ht="15">
      <c r="A13" s="68" t="s">
        <v>108</v>
      </c>
      <c r="B13" s="69" t="s">
        <v>127</v>
      </c>
      <c r="C13" s="70"/>
      <c r="D13" s="70"/>
      <c r="E13" s="71"/>
      <c r="F13" s="66"/>
      <c r="G13" s="66"/>
      <c r="H13" s="66"/>
      <c r="I13" s="67"/>
      <c r="J13" s="67"/>
      <c r="K13" s="67"/>
      <c r="L13" s="67"/>
      <c r="M13" s="67"/>
      <c r="N13" s="67"/>
      <c r="O13" s="61"/>
    </row>
    <row r="14" spans="1:15" ht="15">
      <c r="A14" s="68" t="s">
        <v>112</v>
      </c>
      <c r="B14" s="71" t="s">
        <v>115</v>
      </c>
      <c r="C14" s="72"/>
      <c r="D14" s="72"/>
      <c r="E14" s="72"/>
      <c r="F14" s="73"/>
      <c r="G14" s="73"/>
      <c r="H14" s="73"/>
      <c r="I14" s="74"/>
      <c r="J14" s="74"/>
      <c r="K14" s="74"/>
      <c r="L14" s="74"/>
      <c r="M14" s="74"/>
      <c r="N14" s="74"/>
      <c r="O14" s="61"/>
    </row>
    <row r="15" spans="1:15" ht="15">
      <c r="A15" s="68" t="s">
        <v>110</v>
      </c>
      <c r="B15" s="69" t="s">
        <v>117</v>
      </c>
      <c r="C15" s="70"/>
      <c r="D15" s="70"/>
      <c r="E15" s="72"/>
      <c r="F15" s="73"/>
      <c r="G15" s="73"/>
      <c r="H15" s="73"/>
      <c r="I15" s="74"/>
      <c r="J15" s="74"/>
      <c r="K15" s="74"/>
      <c r="L15" s="74"/>
      <c r="M15" s="74"/>
      <c r="N15" s="74"/>
      <c r="O15" s="61"/>
    </row>
    <row r="16" spans="1:15" ht="16.5" customHeight="1">
      <c r="A16" s="68" t="s">
        <v>113</v>
      </c>
      <c r="B16" s="75" t="s">
        <v>136</v>
      </c>
      <c r="C16" s="76"/>
      <c r="D16" s="76"/>
      <c r="E16" s="76"/>
      <c r="F16" s="24"/>
      <c r="G16" s="24"/>
      <c r="H16" s="24"/>
      <c r="I16" s="24"/>
      <c r="J16" s="24"/>
      <c r="K16" s="24"/>
      <c r="L16" s="24"/>
      <c r="M16" s="24"/>
      <c r="N16" s="24"/>
      <c r="O16" s="27"/>
    </row>
    <row r="17" spans="1:15" ht="12.75" customHeight="1">
      <c r="A17" s="102" t="s">
        <v>137</v>
      </c>
      <c r="B17" s="101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ht="18" customHeight="1">
      <c r="A18" s="103"/>
      <c r="B18" s="102" t="s">
        <v>120</v>
      </c>
      <c r="C18" s="105" t="s">
        <v>25</v>
      </c>
      <c r="D18" s="106"/>
      <c r="E18" s="107"/>
      <c r="F18" s="102" t="s">
        <v>145</v>
      </c>
      <c r="G18" s="102" t="s">
        <v>147</v>
      </c>
      <c r="H18" s="102" t="s">
        <v>146</v>
      </c>
      <c r="I18" s="102" t="s">
        <v>124</v>
      </c>
      <c r="J18" s="102" t="s">
        <v>105</v>
      </c>
      <c r="K18" s="102" t="s">
        <v>125</v>
      </c>
      <c r="L18" s="110" t="s">
        <v>148</v>
      </c>
      <c r="M18" s="102" t="s">
        <v>144</v>
      </c>
      <c r="N18" s="110" t="s">
        <v>106</v>
      </c>
      <c r="O18" s="110" t="s">
        <v>102</v>
      </c>
    </row>
    <row r="19" spans="1:15" ht="230.25" customHeight="1">
      <c r="A19" s="104"/>
      <c r="B19" s="104"/>
      <c r="C19" s="77" t="s">
        <v>121</v>
      </c>
      <c r="D19" s="77" t="s">
        <v>122</v>
      </c>
      <c r="E19" s="77" t="s">
        <v>123</v>
      </c>
      <c r="F19" s="104"/>
      <c r="G19" s="104"/>
      <c r="H19" s="104"/>
      <c r="I19" s="104"/>
      <c r="J19" s="104"/>
      <c r="K19" s="104"/>
      <c r="L19" s="111"/>
      <c r="M19" s="104"/>
      <c r="N19" s="111"/>
      <c r="O19" s="111"/>
    </row>
    <row r="20" spans="1:15" ht="13.5" customHeight="1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77">
        <v>15</v>
      </c>
    </row>
    <row r="21" spans="1:15" ht="16.5" customHeight="1">
      <c r="A21" s="78" t="s">
        <v>49</v>
      </c>
      <c r="B21" s="83">
        <f>+C21+D21+E21</f>
        <v>0</v>
      </c>
      <c r="C21" s="83"/>
      <c r="D21" s="83"/>
      <c r="E21" s="83"/>
      <c r="F21" s="83"/>
      <c r="G21" s="83"/>
      <c r="H21" s="83"/>
      <c r="I21" s="83">
        <f>+((C21*F21)*H21*0.2)/1000</f>
        <v>0</v>
      </c>
      <c r="J21" s="83">
        <f>+((D21*F21)*H21*0.5)/1000</f>
        <v>0</v>
      </c>
      <c r="K21" s="83">
        <f>+((E21*F21)*H21*0.7)/1000</f>
        <v>0</v>
      </c>
      <c r="L21" s="84">
        <f>+I21+J21+K21</f>
        <v>0</v>
      </c>
      <c r="M21" s="83"/>
      <c r="N21" s="84">
        <f>+L21+M21</f>
        <v>0</v>
      </c>
      <c r="O21" s="84"/>
    </row>
    <row r="22" spans="1:15" ht="16.5" customHeight="1">
      <c r="A22" s="78" t="s">
        <v>50</v>
      </c>
      <c r="B22" s="83">
        <f aca="true" t="shared" si="0" ref="B22:B55">+C22+D22+E22</f>
        <v>0</v>
      </c>
      <c r="C22" s="83"/>
      <c r="D22" s="83"/>
      <c r="E22" s="83"/>
      <c r="F22" s="83"/>
      <c r="G22" s="83"/>
      <c r="H22" s="83"/>
      <c r="I22" s="83">
        <f aca="true" t="shared" si="1" ref="I22:I55">+((C22*F22)*H22*0.2)/1000</f>
        <v>0</v>
      </c>
      <c r="J22" s="83">
        <f aca="true" t="shared" si="2" ref="J22:J55">+((D22*F22)*H22*0.5)/1000</f>
        <v>0</v>
      </c>
      <c r="K22" s="83">
        <f aca="true" t="shared" si="3" ref="K22:K55">+((E22*F22)*H22*0.7)/1000</f>
        <v>0</v>
      </c>
      <c r="L22" s="84">
        <f aca="true" t="shared" si="4" ref="L22:L55">+I22+J22+K22</f>
        <v>0</v>
      </c>
      <c r="M22" s="83"/>
      <c r="N22" s="84">
        <f aca="true" t="shared" si="5" ref="N22:N55">+L22+M22</f>
        <v>0</v>
      </c>
      <c r="O22" s="84"/>
    </row>
    <row r="23" spans="1:15" ht="16.5" customHeight="1">
      <c r="A23" s="78" t="s">
        <v>51</v>
      </c>
      <c r="B23" s="83">
        <f t="shared" si="0"/>
        <v>0</v>
      </c>
      <c r="C23" s="83"/>
      <c r="D23" s="83"/>
      <c r="E23" s="83"/>
      <c r="F23" s="83"/>
      <c r="G23" s="83"/>
      <c r="H23" s="83"/>
      <c r="I23" s="83">
        <f t="shared" si="1"/>
        <v>0</v>
      </c>
      <c r="J23" s="83">
        <f t="shared" si="2"/>
        <v>0</v>
      </c>
      <c r="K23" s="83">
        <f t="shared" si="3"/>
        <v>0</v>
      </c>
      <c r="L23" s="84">
        <f t="shared" si="4"/>
        <v>0</v>
      </c>
      <c r="M23" s="83"/>
      <c r="N23" s="84">
        <f t="shared" si="5"/>
        <v>0</v>
      </c>
      <c r="O23" s="84"/>
    </row>
    <row r="24" spans="1:15" ht="16.5" customHeight="1">
      <c r="A24" s="78" t="s">
        <v>52</v>
      </c>
      <c r="B24" s="83">
        <f t="shared" si="0"/>
        <v>0</v>
      </c>
      <c r="C24" s="83"/>
      <c r="D24" s="83"/>
      <c r="E24" s="83"/>
      <c r="F24" s="83"/>
      <c r="G24" s="83"/>
      <c r="H24" s="83"/>
      <c r="I24" s="83">
        <f t="shared" si="1"/>
        <v>0</v>
      </c>
      <c r="J24" s="83">
        <f t="shared" si="2"/>
        <v>0</v>
      </c>
      <c r="K24" s="83">
        <f t="shared" si="3"/>
        <v>0</v>
      </c>
      <c r="L24" s="84">
        <f t="shared" si="4"/>
        <v>0</v>
      </c>
      <c r="M24" s="83"/>
      <c r="N24" s="84">
        <f t="shared" si="5"/>
        <v>0</v>
      </c>
      <c r="O24" s="84"/>
    </row>
    <row r="25" spans="1:15" ht="16.5" customHeight="1">
      <c r="A25" s="78" t="s">
        <v>53</v>
      </c>
      <c r="B25" s="83">
        <f t="shared" si="0"/>
        <v>0</v>
      </c>
      <c r="C25" s="83"/>
      <c r="D25" s="83"/>
      <c r="E25" s="83"/>
      <c r="F25" s="83"/>
      <c r="G25" s="83"/>
      <c r="H25" s="83"/>
      <c r="I25" s="83">
        <f t="shared" si="1"/>
        <v>0</v>
      </c>
      <c r="J25" s="83">
        <f t="shared" si="2"/>
        <v>0</v>
      </c>
      <c r="K25" s="83">
        <f t="shared" si="3"/>
        <v>0</v>
      </c>
      <c r="L25" s="84">
        <f t="shared" si="4"/>
        <v>0</v>
      </c>
      <c r="M25" s="83"/>
      <c r="N25" s="84">
        <f t="shared" si="5"/>
        <v>0</v>
      </c>
      <c r="O25" s="84"/>
    </row>
    <row r="26" spans="1:15" ht="16.5" customHeight="1">
      <c r="A26" s="78" t="s">
        <v>54</v>
      </c>
      <c r="B26" s="83">
        <f t="shared" si="0"/>
        <v>0</v>
      </c>
      <c r="C26" s="83"/>
      <c r="D26" s="83"/>
      <c r="E26" s="83"/>
      <c r="F26" s="83"/>
      <c r="G26" s="83"/>
      <c r="H26" s="83"/>
      <c r="I26" s="83">
        <f t="shared" si="1"/>
        <v>0</v>
      </c>
      <c r="J26" s="83">
        <f t="shared" si="2"/>
        <v>0</v>
      </c>
      <c r="K26" s="83">
        <f t="shared" si="3"/>
        <v>0</v>
      </c>
      <c r="L26" s="84">
        <f t="shared" si="4"/>
        <v>0</v>
      </c>
      <c r="M26" s="83"/>
      <c r="N26" s="84">
        <f t="shared" si="5"/>
        <v>0</v>
      </c>
      <c r="O26" s="84"/>
    </row>
    <row r="27" spans="1:15" ht="16.5" customHeight="1">
      <c r="A27" s="78" t="s">
        <v>55</v>
      </c>
      <c r="B27" s="83">
        <f t="shared" si="0"/>
        <v>0</v>
      </c>
      <c r="C27" s="83"/>
      <c r="D27" s="83"/>
      <c r="E27" s="83"/>
      <c r="F27" s="83"/>
      <c r="G27" s="83"/>
      <c r="H27" s="83"/>
      <c r="I27" s="83">
        <f t="shared" si="1"/>
        <v>0</v>
      </c>
      <c r="J27" s="83">
        <f t="shared" si="2"/>
        <v>0</v>
      </c>
      <c r="K27" s="83">
        <f t="shared" si="3"/>
        <v>0</v>
      </c>
      <c r="L27" s="84">
        <f t="shared" si="4"/>
        <v>0</v>
      </c>
      <c r="M27" s="83"/>
      <c r="N27" s="84">
        <f t="shared" si="5"/>
        <v>0</v>
      </c>
      <c r="O27" s="84"/>
    </row>
    <row r="28" spans="1:15" ht="16.5" customHeight="1">
      <c r="A28" s="78" t="s">
        <v>56</v>
      </c>
      <c r="B28" s="83">
        <f t="shared" si="0"/>
        <v>0</v>
      </c>
      <c r="C28" s="83"/>
      <c r="D28" s="83"/>
      <c r="E28" s="83"/>
      <c r="F28" s="83"/>
      <c r="G28" s="83"/>
      <c r="H28" s="83"/>
      <c r="I28" s="83">
        <f t="shared" si="1"/>
        <v>0</v>
      </c>
      <c r="J28" s="83">
        <f t="shared" si="2"/>
        <v>0</v>
      </c>
      <c r="K28" s="83">
        <f t="shared" si="3"/>
        <v>0</v>
      </c>
      <c r="L28" s="84">
        <f t="shared" si="4"/>
        <v>0</v>
      </c>
      <c r="M28" s="83"/>
      <c r="N28" s="84">
        <f t="shared" si="5"/>
        <v>0</v>
      </c>
      <c r="O28" s="84"/>
    </row>
    <row r="29" spans="1:15" ht="16.5" customHeight="1">
      <c r="A29" s="78" t="s">
        <v>58</v>
      </c>
      <c r="B29" s="83">
        <f t="shared" si="0"/>
        <v>0</v>
      </c>
      <c r="C29" s="83"/>
      <c r="D29" s="83"/>
      <c r="E29" s="83"/>
      <c r="F29" s="83"/>
      <c r="G29" s="83"/>
      <c r="H29" s="83"/>
      <c r="I29" s="83">
        <f t="shared" si="1"/>
        <v>0</v>
      </c>
      <c r="J29" s="83">
        <f t="shared" si="2"/>
        <v>0</v>
      </c>
      <c r="K29" s="83">
        <f t="shared" si="3"/>
        <v>0</v>
      </c>
      <c r="L29" s="84">
        <f t="shared" si="4"/>
        <v>0</v>
      </c>
      <c r="M29" s="83"/>
      <c r="N29" s="84">
        <f t="shared" si="5"/>
        <v>0</v>
      </c>
      <c r="O29" s="84"/>
    </row>
    <row r="30" spans="1:15" ht="16.5" customHeight="1">
      <c r="A30" s="78" t="s">
        <v>59</v>
      </c>
      <c r="B30" s="83">
        <f t="shared" si="0"/>
        <v>0</v>
      </c>
      <c r="C30" s="83"/>
      <c r="D30" s="83"/>
      <c r="E30" s="83"/>
      <c r="F30" s="83"/>
      <c r="G30" s="83"/>
      <c r="H30" s="83"/>
      <c r="I30" s="83">
        <f t="shared" si="1"/>
        <v>0</v>
      </c>
      <c r="J30" s="83">
        <f t="shared" si="2"/>
        <v>0</v>
      </c>
      <c r="K30" s="83">
        <f t="shared" si="3"/>
        <v>0</v>
      </c>
      <c r="L30" s="84">
        <f t="shared" si="4"/>
        <v>0</v>
      </c>
      <c r="M30" s="83"/>
      <c r="N30" s="84">
        <f t="shared" si="5"/>
        <v>0</v>
      </c>
      <c r="O30" s="84"/>
    </row>
    <row r="31" spans="1:15" ht="16.5" customHeight="1">
      <c r="A31" s="78" t="s">
        <v>60</v>
      </c>
      <c r="B31" s="83">
        <f t="shared" si="0"/>
        <v>0</v>
      </c>
      <c r="C31" s="83"/>
      <c r="D31" s="83"/>
      <c r="E31" s="83"/>
      <c r="F31" s="83"/>
      <c r="G31" s="83"/>
      <c r="H31" s="83"/>
      <c r="I31" s="83">
        <f t="shared" si="1"/>
        <v>0</v>
      </c>
      <c r="J31" s="83">
        <f t="shared" si="2"/>
        <v>0</v>
      </c>
      <c r="K31" s="83">
        <f t="shared" si="3"/>
        <v>0</v>
      </c>
      <c r="L31" s="84">
        <f t="shared" si="4"/>
        <v>0</v>
      </c>
      <c r="M31" s="83"/>
      <c r="N31" s="84">
        <f t="shared" si="5"/>
        <v>0</v>
      </c>
      <c r="O31" s="84"/>
    </row>
    <row r="32" spans="1:15" ht="16.5" customHeight="1">
      <c r="A32" s="78" t="s">
        <v>61</v>
      </c>
      <c r="B32" s="83">
        <f t="shared" si="0"/>
        <v>0</v>
      </c>
      <c r="C32" s="83"/>
      <c r="D32" s="83"/>
      <c r="E32" s="83"/>
      <c r="F32" s="83"/>
      <c r="G32" s="83"/>
      <c r="H32" s="83"/>
      <c r="I32" s="83">
        <f t="shared" si="1"/>
        <v>0</v>
      </c>
      <c r="J32" s="83">
        <f t="shared" si="2"/>
        <v>0</v>
      </c>
      <c r="K32" s="83">
        <f t="shared" si="3"/>
        <v>0</v>
      </c>
      <c r="L32" s="84">
        <f t="shared" si="4"/>
        <v>0</v>
      </c>
      <c r="M32" s="83"/>
      <c r="N32" s="84">
        <f t="shared" si="5"/>
        <v>0</v>
      </c>
      <c r="O32" s="84"/>
    </row>
    <row r="33" spans="1:15" ht="15.75" customHeight="1">
      <c r="A33" s="78" t="s">
        <v>62</v>
      </c>
      <c r="B33" s="83">
        <f t="shared" si="0"/>
        <v>0</v>
      </c>
      <c r="C33" s="83"/>
      <c r="D33" s="83"/>
      <c r="E33" s="83"/>
      <c r="F33" s="83"/>
      <c r="G33" s="83"/>
      <c r="H33" s="83"/>
      <c r="I33" s="83">
        <f t="shared" si="1"/>
        <v>0</v>
      </c>
      <c r="J33" s="83">
        <f t="shared" si="2"/>
        <v>0</v>
      </c>
      <c r="K33" s="83">
        <f t="shared" si="3"/>
        <v>0</v>
      </c>
      <c r="L33" s="84">
        <f t="shared" si="4"/>
        <v>0</v>
      </c>
      <c r="M33" s="83"/>
      <c r="N33" s="84">
        <f t="shared" si="5"/>
        <v>0</v>
      </c>
      <c r="O33" s="84"/>
    </row>
    <row r="34" spans="1:15" ht="15.75" customHeight="1">
      <c r="A34" s="78" t="s">
        <v>63</v>
      </c>
      <c r="B34" s="83">
        <f t="shared" si="0"/>
        <v>0</v>
      </c>
      <c r="C34" s="83"/>
      <c r="D34" s="83"/>
      <c r="E34" s="83"/>
      <c r="F34" s="83"/>
      <c r="G34" s="83"/>
      <c r="H34" s="83"/>
      <c r="I34" s="83">
        <f t="shared" si="1"/>
        <v>0</v>
      </c>
      <c r="J34" s="83">
        <f t="shared" si="2"/>
        <v>0</v>
      </c>
      <c r="K34" s="83">
        <f t="shared" si="3"/>
        <v>0</v>
      </c>
      <c r="L34" s="84">
        <f t="shared" si="4"/>
        <v>0</v>
      </c>
      <c r="M34" s="83"/>
      <c r="N34" s="84">
        <f t="shared" si="5"/>
        <v>0</v>
      </c>
      <c r="O34" s="84"/>
    </row>
    <row r="35" spans="1:15" ht="15.75" customHeight="1">
      <c r="A35" s="78" t="s">
        <v>64</v>
      </c>
      <c r="B35" s="83">
        <f t="shared" si="0"/>
        <v>0</v>
      </c>
      <c r="C35" s="83"/>
      <c r="D35" s="83"/>
      <c r="E35" s="83"/>
      <c r="F35" s="83"/>
      <c r="G35" s="83"/>
      <c r="H35" s="83"/>
      <c r="I35" s="83">
        <f t="shared" si="1"/>
        <v>0</v>
      </c>
      <c r="J35" s="83">
        <f t="shared" si="2"/>
        <v>0</v>
      </c>
      <c r="K35" s="83">
        <f t="shared" si="3"/>
        <v>0</v>
      </c>
      <c r="L35" s="84">
        <f t="shared" si="4"/>
        <v>0</v>
      </c>
      <c r="M35" s="83"/>
      <c r="N35" s="84">
        <f t="shared" si="5"/>
        <v>0</v>
      </c>
      <c r="O35" s="84"/>
    </row>
    <row r="36" spans="1:15" ht="15.75" customHeight="1">
      <c r="A36" s="78" t="s">
        <v>65</v>
      </c>
      <c r="B36" s="83">
        <f t="shared" si="0"/>
        <v>0</v>
      </c>
      <c r="C36" s="83"/>
      <c r="D36" s="83"/>
      <c r="E36" s="83"/>
      <c r="F36" s="83"/>
      <c r="G36" s="83"/>
      <c r="H36" s="83"/>
      <c r="I36" s="83">
        <f t="shared" si="1"/>
        <v>0</v>
      </c>
      <c r="J36" s="83">
        <f t="shared" si="2"/>
        <v>0</v>
      </c>
      <c r="K36" s="83">
        <f t="shared" si="3"/>
        <v>0</v>
      </c>
      <c r="L36" s="84">
        <f t="shared" si="4"/>
        <v>0</v>
      </c>
      <c r="M36" s="83"/>
      <c r="N36" s="84">
        <f t="shared" si="5"/>
        <v>0</v>
      </c>
      <c r="O36" s="84"/>
    </row>
    <row r="37" spans="1:15" ht="15.75" customHeight="1">
      <c r="A37" s="78" t="s">
        <v>66</v>
      </c>
      <c r="B37" s="83">
        <f t="shared" si="0"/>
        <v>0</v>
      </c>
      <c r="C37" s="83"/>
      <c r="D37" s="83"/>
      <c r="E37" s="83"/>
      <c r="F37" s="83"/>
      <c r="G37" s="83"/>
      <c r="H37" s="83"/>
      <c r="I37" s="83">
        <f t="shared" si="1"/>
        <v>0</v>
      </c>
      <c r="J37" s="83">
        <f t="shared" si="2"/>
        <v>0</v>
      </c>
      <c r="K37" s="83">
        <f t="shared" si="3"/>
        <v>0</v>
      </c>
      <c r="L37" s="84">
        <f t="shared" si="4"/>
        <v>0</v>
      </c>
      <c r="M37" s="83"/>
      <c r="N37" s="84">
        <f t="shared" si="5"/>
        <v>0</v>
      </c>
      <c r="O37" s="84"/>
    </row>
    <row r="38" spans="1:15" ht="15.75" customHeight="1">
      <c r="A38" s="78" t="s">
        <v>67</v>
      </c>
      <c r="B38" s="83">
        <f t="shared" si="0"/>
        <v>0</v>
      </c>
      <c r="C38" s="83"/>
      <c r="D38" s="83"/>
      <c r="E38" s="83"/>
      <c r="F38" s="83"/>
      <c r="G38" s="83"/>
      <c r="H38" s="83"/>
      <c r="I38" s="83">
        <f t="shared" si="1"/>
        <v>0</v>
      </c>
      <c r="J38" s="83">
        <f t="shared" si="2"/>
        <v>0</v>
      </c>
      <c r="K38" s="83">
        <f t="shared" si="3"/>
        <v>0</v>
      </c>
      <c r="L38" s="84">
        <f t="shared" si="4"/>
        <v>0</v>
      </c>
      <c r="M38" s="83"/>
      <c r="N38" s="84">
        <f t="shared" si="5"/>
        <v>0</v>
      </c>
      <c r="O38" s="84"/>
    </row>
    <row r="39" spans="1:15" ht="15.75" customHeight="1">
      <c r="A39" s="78" t="s">
        <v>68</v>
      </c>
      <c r="B39" s="83">
        <f t="shared" si="0"/>
        <v>0</v>
      </c>
      <c r="C39" s="83"/>
      <c r="D39" s="83"/>
      <c r="E39" s="83"/>
      <c r="F39" s="83"/>
      <c r="G39" s="83"/>
      <c r="H39" s="83"/>
      <c r="I39" s="83">
        <f t="shared" si="1"/>
        <v>0</v>
      </c>
      <c r="J39" s="83">
        <f t="shared" si="2"/>
        <v>0</v>
      </c>
      <c r="K39" s="83">
        <f t="shared" si="3"/>
        <v>0</v>
      </c>
      <c r="L39" s="84">
        <f t="shared" si="4"/>
        <v>0</v>
      </c>
      <c r="M39" s="83"/>
      <c r="N39" s="84">
        <f t="shared" si="5"/>
        <v>0</v>
      </c>
      <c r="O39" s="84"/>
    </row>
    <row r="40" spans="1:15" ht="15.75" customHeight="1">
      <c r="A40" s="78" t="s">
        <v>69</v>
      </c>
      <c r="B40" s="83">
        <f t="shared" si="0"/>
        <v>0</v>
      </c>
      <c r="C40" s="83"/>
      <c r="D40" s="83"/>
      <c r="E40" s="83"/>
      <c r="F40" s="83"/>
      <c r="G40" s="83"/>
      <c r="H40" s="83"/>
      <c r="I40" s="83">
        <f t="shared" si="1"/>
        <v>0</v>
      </c>
      <c r="J40" s="83">
        <f t="shared" si="2"/>
        <v>0</v>
      </c>
      <c r="K40" s="83">
        <f t="shared" si="3"/>
        <v>0</v>
      </c>
      <c r="L40" s="84">
        <f t="shared" si="4"/>
        <v>0</v>
      </c>
      <c r="M40" s="83"/>
      <c r="N40" s="84">
        <f t="shared" si="5"/>
        <v>0</v>
      </c>
      <c r="O40" s="84"/>
    </row>
    <row r="41" spans="1:15" ht="15.75" customHeight="1">
      <c r="A41" s="78" t="s">
        <v>71</v>
      </c>
      <c r="B41" s="83">
        <f t="shared" si="0"/>
        <v>0</v>
      </c>
      <c r="C41" s="83"/>
      <c r="D41" s="83"/>
      <c r="E41" s="83"/>
      <c r="F41" s="83"/>
      <c r="G41" s="83"/>
      <c r="H41" s="83"/>
      <c r="I41" s="83">
        <f t="shared" si="1"/>
        <v>0</v>
      </c>
      <c r="J41" s="83">
        <f t="shared" si="2"/>
        <v>0</v>
      </c>
      <c r="K41" s="83">
        <f t="shared" si="3"/>
        <v>0</v>
      </c>
      <c r="L41" s="84">
        <f t="shared" si="4"/>
        <v>0</v>
      </c>
      <c r="M41" s="83"/>
      <c r="N41" s="84">
        <f t="shared" si="5"/>
        <v>0</v>
      </c>
      <c r="O41" s="84"/>
    </row>
    <row r="42" spans="1:15" ht="15.75" customHeight="1">
      <c r="A42" s="78" t="s">
        <v>138</v>
      </c>
      <c r="B42" s="83">
        <f t="shared" si="0"/>
        <v>0</v>
      </c>
      <c r="C42" s="83"/>
      <c r="D42" s="83"/>
      <c r="E42" s="83"/>
      <c r="F42" s="83"/>
      <c r="G42" s="83"/>
      <c r="H42" s="83"/>
      <c r="I42" s="83">
        <f t="shared" si="1"/>
        <v>0</v>
      </c>
      <c r="J42" s="83">
        <f t="shared" si="2"/>
        <v>0</v>
      </c>
      <c r="K42" s="83">
        <f t="shared" si="3"/>
        <v>0</v>
      </c>
      <c r="L42" s="84">
        <f t="shared" si="4"/>
        <v>0</v>
      </c>
      <c r="M42" s="83"/>
      <c r="N42" s="84">
        <f t="shared" si="5"/>
        <v>0</v>
      </c>
      <c r="O42" s="84"/>
    </row>
    <row r="43" spans="1:15" ht="15.75" customHeight="1">
      <c r="A43" s="78" t="s">
        <v>73</v>
      </c>
      <c r="B43" s="83">
        <f t="shared" si="0"/>
        <v>0</v>
      </c>
      <c r="C43" s="83"/>
      <c r="D43" s="83"/>
      <c r="E43" s="83"/>
      <c r="F43" s="83"/>
      <c r="G43" s="83"/>
      <c r="H43" s="83"/>
      <c r="I43" s="83">
        <f t="shared" si="1"/>
        <v>0</v>
      </c>
      <c r="J43" s="83">
        <f t="shared" si="2"/>
        <v>0</v>
      </c>
      <c r="K43" s="83">
        <f t="shared" si="3"/>
        <v>0</v>
      </c>
      <c r="L43" s="84">
        <f t="shared" si="4"/>
        <v>0</v>
      </c>
      <c r="M43" s="83"/>
      <c r="N43" s="84">
        <f t="shared" si="5"/>
        <v>0</v>
      </c>
      <c r="O43" s="84"/>
    </row>
    <row r="44" spans="1:15" ht="15.75" customHeight="1">
      <c r="A44" s="78" t="s">
        <v>139</v>
      </c>
      <c r="B44" s="83">
        <f t="shared" si="0"/>
        <v>0</v>
      </c>
      <c r="C44" s="83"/>
      <c r="D44" s="83"/>
      <c r="E44" s="83"/>
      <c r="F44" s="83"/>
      <c r="G44" s="83"/>
      <c r="H44" s="83"/>
      <c r="I44" s="83">
        <f t="shared" si="1"/>
        <v>0</v>
      </c>
      <c r="J44" s="83">
        <f t="shared" si="2"/>
        <v>0</v>
      </c>
      <c r="K44" s="83">
        <f t="shared" si="3"/>
        <v>0</v>
      </c>
      <c r="L44" s="84">
        <f t="shared" si="4"/>
        <v>0</v>
      </c>
      <c r="M44" s="83"/>
      <c r="N44" s="84">
        <f t="shared" si="5"/>
        <v>0</v>
      </c>
      <c r="O44" s="84"/>
    </row>
    <row r="45" spans="1:15" ht="16.5" customHeight="1">
      <c r="A45" s="78" t="s">
        <v>75</v>
      </c>
      <c r="B45" s="83">
        <f t="shared" si="0"/>
        <v>0</v>
      </c>
      <c r="C45" s="83"/>
      <c r="D45" s="83"/>
      <c r="E45" s="83"/>
      <c r="F45" s="83"/>
      <c r="G45" s="83"/>
      <c r="H45" s="83"/>
      <c r="I45" s="83">
        <f t="shared" si="1"/>
        <v>0</v>
      </c>
      <c r="J45" s="83">
        <f t="shared" si="2"/>
        <v>0</v>
      </c>
      <c r="K45" s="83">
        <f t="shared" si="3"/>
        <v>0</v>
      </c>
      <c r="L45" s="84">
        <f t="shared" si="4"/>
        <v>0</v>
      </c>
      <c r="M45" s="83"/>
      <c r="N45" s="84">
        <f t="shared" si="5"/>
        <v>0</v>
      </c>
      <c r="O45" s="84"/>
    </row>
    <row r="46" spans="1:15" ht="16.5" customHeight="1">
      <c r="A46" s="78" t="s">
        <v>76</v>
      </c>
      <c r="B46" s="83">
        <f t="shared" si="0"/>
        <v>0</v>
      </c>
      <c r="C46" s="83"/>
      <c r="D46" s="83"/>
      <c r="E46" s="83"/>
      <c r="F46" s="83"/>
      <c r="G46" s="83"/>
      <c r="H46" s="83"/>
      <c r="I46" s="83">
        <f t="shared" si="1"/>
        <v>0</v>
      </c>
      <c r="J46" s="83">
        <f t="shared" si="2"/>
        <v>0</v>
      </c>
      <c r="K46" s="83">
        <f t="shared" si="3"/>
        <v>0</v>
      </c>
      <c r="L46" s="84">
        <f t="shared" si="4"/>
        <v>0</v>
      </c>
      <c r="M46" s="83"/>
      <c r="N46" s="84">
        <f t="shared" si="5"/>
        <v>0</v>
      </c>
      <c r="O46" s="84"/>
    </row>
    <row r="47" spans="1:15" ht="16.5" customHeight="1">
      <c r="A47" s="78" t="s">
        <v>77</v>
      </c>
      <c r="B47" s="83">
        <f t="shared" si="0"/>
        <v>0</v>
      </c>
      <c r="C47" s="83"/>
      <c r="D47" s="83"/>
      <c r="E47" s="83"/>
      <c r="F47" s="83"/>
      <c r="G47" s="83"/>
      <c r="H47" s="83"/>
      <c r="I47" s="83">
        <f t="shared" si="1"/>
        <v>0</v>
      </c>
      <c r="J47" s="83">
        <f t="shared" si="2"/>
        <v>0</v>
      </c>
      <c r="K47" s="83">
        <f t="shared" si="3"/>
        <v>0</v>
      </c>
      <c r="L47" s="84">
        <f t="shared" si="4"/>
        <v>0</v>
      </c>
      <c r="M47" s="83"/>
      <c r="N47" s="84">
        <f t="shared" si="5"/>
        <v>0</v>
      </c>
      <c r="O47" s="84"/>
    </row>
    <row r="48" spans="1:15" ht="16.5" customHeight="1">
      <c r="A48" s="78" t="s">
        <v>78</v>
      </c>
      <c r="B48" s="83">
        <f t="shared" si="0"/>
        <v>0</v>
      </c>
      <c r="C48" s="83"/>
      <c r="D48" s="83"/>
      <c r="E48" s="83"/>
      <c r="F48" s="83"/>
      <c r="G48" s="83"/>
      <c r="H48" s="83"/>
      <c r="I48" s="83">
        <f t="shared" si="1"/>
        <v>0</v>
      </c>
      <c r="J48" s="83">
        <f t="shared" si="2"/>
        <v>0</v>
      </c>
      <c r="K48" s="83">
        <f t="shared" si="3"/>
        <v>0</v>
      </c>
      <c r="L48" s="84">
        <f t="shared" si="4"/>
        <v>0</v>
      </c>
      <c r="M48" s="83"/>
      <c r="N48" s="84">
        <f t="shared" si="5"/>
        <v>0</v>
      </c>
      <c r="O48" s="84"/>
    </row>
    <row r="49" spans="1:15" ht="16.5" customHeight="1">
      <c r="A49" s="78" t="s">
        <v>79</v>
      </c>
      <c r="B49" s="83">
        <f t="shared" si="0"/>
        <v>0</v>
      </c>
      <c r="C49" s="83"/>
      <c r="D49" s="83"/>
      <c r="E49" s="83"/>
      <c r="F49" s="83"/>
      <c r="G49" s="83"/>
      <c r="H49" s="83"/>
      <c r="I49" s="83">
        <f t="shared" si="1"/>
        <v>0</v>
      </c>
      <c r="J49" s="83">
        <f t="shared" si="2"/>
        <v>0</v>
      </c>
      <c r="K49" s="83">
        <f t="shared" si="3"/>
        <v>0</v>
      </c>
      <c r="L49" s="84">
        <f t="shared" si="4"/>
        <v>0</v>
      </c>
      <c r="M49" s="83"/>
      <c r="N49" s="84">
        <f t="shared" si="5"/>
        <v>0</v>
      </c>
      <c r="O49" s="84"/>
    </row>
    <row r="50" spans="1:15" ht="16.5" customHeight="1">
      <c r="A50" s="78" t="s">
        <v>140</v>
      </c>
      <c r="B50" s="83">
        <f t="shared" si="0"/>
        <v>0</v>
      </c>
      <c r="C50" s="83"/>
      <c r="D50" s="83"/>
      <c r="E50" s="83"/>
      <c r="F50" s="83"/>
      <c r="G50" s="83"/>
      <c r="H50" s="83"/>
      <c r="I50" s="83">
        <f t="shared" si="1"/>
        <v>0</v>
      </c>
      <c r="J50" s="83">
        <f t="shared" si="2"/>
        <v>0</v>
      </c>
      <c r="K50" s="83">
        <f t="shared" si="3"/>
        <v>0</v>
      </c>
      <c r="L50" s="84">
        <f t="shared" si="4"/>
        <v>0</v>
      </c>
      <c r="M50" s="83"/>
      <c r="N50" s="84">
        <f t="shared" si="5"/>
        <v>0</v>
      </c>
      <c r="O50" s="84"/>
    </row>
    <row r="51" spans="1:15" ht="16.5" customHeight="1">
      <c r="A51" s="78" t="s">
        <v>141</v>
      </c>
      <c r="B51" s="83">
        <f t="shared" si="0"/>
        <v>0</v>
      </c>
      <c r="C51" s="83"/>
      <c r="D51" s="83"/>
      <c r="E51" s="83"/>
      <c r="F51" s="83"/>
      <c r="G51" s="83"/>
      <c r="H51" s="83"/>
      <c r="I51" s="83">
        <f t="shared" si="1"/>
        <v>0</v>
      </c>
      <c r="J51" s="83">
        <f t="shared" si="2"/>
        <v>0</v>
      </c>
      <c r="K51" s="83">
        <f t="shared" si="3"/>
        <v>0</v>
      </c>
      <c r="L51" s="84">
        <f t="shared" si="4"/>
        <v>0</v>
      </c>
      <c r="M51" s="83"/>
      <c r="N51" s="84">
        <f t="shared" si="5"/>
        <v>0</v>
      </c>
      <c r="O51" s="84"/>
    </row>
    <row r="52" spans="1:15" ht="16.5" customHeight="1">
      <c r="A52" s="78" t="s">
        <v>142</v>
      </c>
      <c r="B52" s="83">
        <f t="shared" si="0"/>
        <v>0</v>
      </c>
      <c r="C52" s="83"/>
      <c r="D52" s="83"/>
      <c r="E52" s="83"/>
      <c r="F52" s="83"/>
      <c r="G52" s="83"/>
      <c r="H52" s="83"/>
      <c r="I52" s="83">
        <f t="shared" si="1"/>
        <v>0</v>
      </c>
      <c r="J52" s="83">
        <f t="shared" si="2"/>
        <v>0</v>
      </c>
      <c r="K52" s="83">
        <f t="shared" si="3"/>
        <v>0</v>
      </c>
      <c r="L52" s="84">
        <f t="shared" si="4"/>
        <v>0</v>
      </c>
      <c r="M52" s="83"/>
      <c r="N52" s="84">
        <f t="shared" si="5"/>
        <v>0</v>
      </c>
      <c r="O52" s="84"/>
    </row>
    <row r="53" spans="1:15" ht="16.5" customHeight="1">
      <c r="A53" s="78" t="s">
        <v>81</v>
      </c>
      <c r="B53" s="83">
        <f t="shared" si="0"/>
        <v>0</v>
      </c>
      <c r="C53" s="83"/>
      <c r="D53" s="83"/>
      <c r="E53" s="83"/>
      <c r="F53" s="83"/>
      <c r="G53" s="83"/>
      <c r="H53" s="83"/>
      <c r="I53" s="83">
        <f t="shared" si="1"/>
        <v>0</v>
      </c>
      <c r="J53" s="83">
        <f t="shared" si="2"/>
        <v>0</v>
      </c>
      <c r="K53" s="83">
        <f t="shared" si="3"/>
        <v>0</v>
      </c>
      <c r="L53" s="84">
        <f t="shared" si="4"/>
        <v>0</v>
      </c>
      <c r="M53" s="83"/>
      <c r="N53" s="84">
        <f t="shared" si="5"/>
        <v>0</v>
      </c>
      <c r="O53" s="84"/>
    </row>
    <row r="54" spans="1:15" ht="16.5" customHeight="1">
      <c r="A54" s="78" t="s">
        <v>82</v>
      </c>
      <c r="B54" s="83">
        <f t="shared" si="0"/>
        <v>0</v>
      </c>
      <c r="C54" s="83"/>
      <c r="D54" s="83"/>
      <c r="E54" s="83"/>
      <c r="F54" s="83"/>
      <c r="G54" s="83"/>
      <c r="H54" s="83"/>
      <c r="I54" s="83">
        <f t="shared" si="1"/>
        <v>0</v>
      </c>
      <c r="J54" s="83">
        <f t="shared" si="2"/>
        <v>0</v>
      </c>
      <c r="K54" s="83">
        <f t="shared" si="3"/>
        <v>0</v>
      </c>
      <c r="L54" s="84">
        <f t="shared" si="4"/>
        <v>0</v>
      </c>
      <c r="M54" s="83"/>
      <c r="N54" s="84">
        <f t="shared" si="5"/>
        <v>0</v>
      </c>
      <c r="O54" s="84"/>
    </row>
    <row r="55" spans="1:15" ht="26.25">
      <c r="A55" s="78" t="s">
        <v>143</v>
      </c>
      <c r="B55" s="83">
        <f t="shared" si="0"/>
        <v>0</v>
      </c>
      <c r="C55" s="83"/>
      <c r="D55" s="83"/>
      <c r="E55" s="83"/>
      <c r="F55" s="83"/>
      <c r="G55" s="83"/>
      <c r="H55" s="83"/>
      <c r="I55" s="83">
        <f t="shared" si="1"/>
        <v>0</v>
      </c>
      <c r="J55" s="83">
        <f t="shared" si="2"/>
        <v>0</v>
      </c>
      <c r="K55" s="83">
        <f t="shared" si="3"/>
        <v>0</v>
      </c>
      <c r="L55" s="84">
        <f t="shared" si="4"/>
        <v>0</v>
      </c>
      <c r="M55" s="83"/>
      <c r="N55" s="84">
        <f t="shared" si="5"/>
        <v>0</v>
      </c>
      <c r="O55" s="84"/>
    </row>
    <row r="56" spans="1:15" ht="16.5" customHeight="1">
      <c r="A56" s="78" t="s">
        <v>89</v>
      </c>
      <c r="B56" s="83">
        <f>SUM(B21:B55)</f>
        <v>0</v>
      </c>
      <c r="C56" s="83">
        <f>SUM(C21:C55)</f>
        <v>0</v>
      </c>
      <c r="D56" s="83">
        <f>SUM(D21:D55)</f>
        <v>0</v>
      </c>
      <c r="E56" s="83">
        <f>SUM(E21:E55)</f>
        <v>0</v>
      </c>
      <c r="F56" s="83"/>
      <c r="G56" s="83"/>
      <c r="H56" s="83"/>
      <c r="I56" s="83">
        <f aca="true" t="shared" si="6" ref="I56:O56">SUM(I21:I55)</f>
        <v>0</v>
      </c>
      <c r="J56" s="83">
        <f t="shared" si="6"/>
        <v>0</v>
      </c>
      <c r="K56" s="83">
        <f t="shared" si="6"/>
        <v>0</v>
      </c>
      <c r="L56" s="83">
        <f t="shared" si="6"/>
        <v>0</v>
      </c>
      <c r="M56" s="83">
        <f t="shared" si="6"/>
        <v>0</v>
      </c>
      <c r="N56" s="83">
        <f t="shared" si="6"/>
        <v>0</v>
      </c>
      <c r="O56" s="83">
        <f t="shared" si="6"/>
        <v>0</v>
      </c>
    </row>
    <row r="57" spans="1:15" ht="8.25" customHeight="1">
      <c r="A57" s="16"/>
      <c r="B57" s="1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s="79" customFormat="1" ht="15">
      <c r="A58" s="108" t="s">
        <v>15</v>
      </c>
      <c r="B58" s="10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s="79" customFormat="1" ht="12" customHeight="1">
      <c r="A59" s="56"/>
      <c r="B59" s="5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s="79" customFormat="1" ht="4.5" customHeight="1" hidden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1:15" s="79" customFormat="1" ht="1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</row>
    <row r="62" spans="1:15" s="79" customFormat="1" ht="15">
      <c r="A62" s="109" t="s">
        <v>17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</row>
    <row r="63" spans="1:15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">
      <c r="A64" s="3"/>
      <c r="B64" s="48" t="s">
        <v>0</v>
      </c>
      <c r="C64" s="49"/>
      <c r="D64" s="49"/>
      <c r="E64" s="49"/>
      <c r="F64" s="50"/>
      <c r="G64" s="6"/>
      <c r="H64" s="48" t="s">
        <v>128</v>
      </c>
      <c r="I64" s="51"/>
      <c r="J64" s="51"/>
      <c r="K64" s="49"/>
      <c r="L64" s="6"/>
      <c r="M64" s="6"/>
      <c r="N64" s="6"/>
      <c r="O64" s="6"/>
    </row>
    <row r="65" spans="1:15" ht="15">
      <c r="A65" s="33"/>
      <c r="B65" s="33"/>
      <c r="C65" s="52" t="s">
        <v>129</v>
      </c>
      <c r="D65" s="112" t="s">
        <v>130</v>
      </c>
      <c r="E65" s="112"/>
      <c r="F65" s="53"/>
      <c r="G65" s="9"/>
      <c r="H65" s="54"/>
      <c r="I65" s="52" t="s">
        <v>129</v>
      </c>
      <c r="J65" s="113" t="s">
        <v>130</v>
      </c>
      <c r="K65" s="114"/>
      <c r="L65" s="34"/>
      <c r="M65" s="34"/>
      <c r="N65" s="34"/>
      <c r="O65" s="34"/>
    </row>
    <row r="66" spans="1:15" ht="15">
      <c r="A66" s="34"/>
      <c r="B66" s="34"/>
      <c r="C66" s="55"/>
      <c r="D66" s="55"/>
      <c r="E66" s="55"/>
      <c r="F66" s="55"/>
      <c r="G66" s="55"/>
      <c r="H66" s="54"/>
      <c r="I66" s="56"/>
      <c r="J66" s="56"/>
      <c r="K66" s="33"/>
      <c r="L66" s="33"/>
      <c r="M66" s="33"/>
      <c r="N66" s="33"/>
      <c r="O66" s="33"/>
    </row>
    <row r="67" spans="1:15" ht="15">
      <c r="A67" s="5"/>
      <c r="B67" s="57" t="s">
        <v>4</v>
      </c>
      <c r="C67" s="1"/>
      <c r="D67" s="1"/>
      <c r="E67" s="1"/>
      <c r="F67" s="1"/>
      <c r="G67" s="1"/>
      <c r="H67" s="59" t="s">
        <v>131</v>
      </c>
      <c r="I67" s="58"/>
      <c r="J67" s="21"/>
      <c r="K67" s="34"/>
      <c r="L67" s="34"/>
      <c r="M67" s="34"/>
      <c r="N67" s="34"/>
      <c r="O67" s="34"/>
    </row>
    <row r="68" spans="3:15" ht="12.75">
      <c r="C68" s="99"/>
      <c r="D68" s="99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"/>
    </row>
    <row r="69" ht="12.75">
      <c r="O69" s="82" t="s">
        <v>150</v>
      </c>
    </row>
    <row r="70" spans="6:8" ht="12.75">
      <c r="F70" s="80"/>
      <c r="G70" s="80"/>
      <c r="H70" s="80"/>
    </row>
    <row r="72" spans="6:9" ht="12.75">
      <c r="F72" s="81"/>
      <c r="G72" s="81"/>
      <c r="H72" s="81"/>
      <c r="I72" s="81"/>
    </row>
  </sheetData>
  <sheetProtection/>
  <mergeCells count="30">
    <mergeCell ref="I1:O1"/>
    <mergeCell ref="I2:O2"/>
    <mergeCell ref="D65:E65"/>
    <mergeCell ref="J65:K65"/>
    <mergeCell ref="B9:M9"/>
    <mergeCell ref="B8:E8"/>
    <mergeCell ref="M5:O5"/>
    <mergeCell ref="G18:G19"/>
    <mergeCell ref="H18:H19"/>
    <mergeCell ref="L18:L19"/>
    <mergeCell ref="I18:I19"/>
    <mergeCell ref="J18:J19"/>
    <mergeCell ref="K18:K19"/>
    <mergeCell ref="A7:O7"/>
    <mergeCell ref="A62:O62"/>
    <mergeCell ref="O18:O19"/>
    <mergeCell ref="M18:M19"/>
    <mergeCell ref="N18:N19"/>
    <mergeCell ref="F18:F19"/>
    <mergeCell ref="A58:B58"/>
    <mergeCell ref="I4:O4"/>
    <mergeCell ref="I3:O3"/>
    <mergeCell ref="C68:D68"/>
    <mergeCell ref="A6:O6"/>
    <mergeCell ref="B17:O17"/>
    <mergeCell ref="A17:A19"/>
    <mergeCell ref="B18:B19"/>
    <mergeCell ref="C18:E18"/>
    <mergeCell ref="A60:O60"/>
    <mergeCell ref="A61:O61"/>
  </mergeCells>
  <printOptions/>
  <pageMargins left="0.7874015748031497" right="0.7874015748031497" top="1.3779527559055118" bottom="0.3937007874015748" header="0.984251968503937" footer="0"/>
  <pageSetup firstPageNumber="98" useFirstPageNumber="1"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Гречанюк </cp:lastModifiedBy>
  <cp:lastPrinted>2021-03-18T03:55:09Z</cp:lastPrinted>
  <dcterms:created xsi:type="dcterms:W3CDTF">2005-04-26T17:49:50Z</dcterms:created>
  <dcterms:modified xsi:type="dcterms:W3CDTF">2021-04-09T02:29:58Z</dcterms:modified>
  <cp:category/>
  <cp:version/>
  <cp:contentType/>
  <cp:contentStatus/>
</cp:coreProperties>
</file>